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3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drawings/drawing4.xml" ContentType="application/vnd.openxmlformats-officedocument.drawing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5.xml" ContentType="application/vnd.openxmlformats-officedocument.drawing+xml"/>
  <Override PartName="/xl/ctrlProps/ctrlProp2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KU2019\IFLOOKUP\BUKU IF VLOOKUP\DISK\"/>
    </mc:Choice>
  </mc:AlternateContent>
  <bookViews>
    <workbookView xWindow="120" yWindow="120" windowWidth="20115" windowHeight="7995" tabRatio="489"/>
  </bookViews>
  <sheets>
    <sheet name="DATA VALIDATION" sheetId="39" r:id="rId1"/>
    <sheet name="OPTION BUTTON" sheetId="19" r:id="rId2"/>
    <sheet name="SCROLL BAR" sheetId="25" r:id="rId3"/>
    <sheet name="CHECK BOX" sheetId="22" r:id="rId4"/>
    <sheet name="CONDITIONAL FORMATTING" sheetId="45" r:id="rId5"/>
  </sheets>
  <externalReferences>
    <externalReference r:id="rId6"/>
    <externalReference r:id="rId7"/>
  </externalReferences>
  <definedNames>
    <definedName name="__IntlFixup" hidden="1">TRUE</definedName>
    <definedName name="AccessDatabase" hidden="1">"C:\My Documents\MAUI MALL1.mdb"</definedName>
    <definedName name="anscount" hidden="1">4</definedName>
    <definedName name="BULAN">'DATA VALIDATION'!$M$6:$M$17</definedName>
    <definedName name="HTML_CodePage" hidden="1">1252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KOTA">'OPTION BUTTON'!$B$23:$C$27</definedName>
    <definedName name="limcount" hidden="1">3</definedName>
    <definedName name="sencount" hidden="1">3</definedName>
    <definedName name="Swvu.CapersView." hidden="1">[1]MASTER!#REF!</definedName>
    <definedName name="trte" hidden="1">{#N/A,#N/A,FALSE,"PRJCTED QTRLY $'s"}</definedName>
    <definedName name="vvv" hidden="1">{"Japan_Capers_Ed_Pub",#N/A,FALSE,"DI 2 YEAR MASTER SCHEDULE"}</definedName>
    <definedName name="vvvv" hidden="1">{#N/A,#N/A,FALSE,"PRJCTED MNTHLY QTY's"}</definedName>
    <definedName name="wrn.CapersPlotter." hidden="1">{#N/A,#N/A,FALSE,"DI 2 YEAR MASTER SCHEDULE"}</definedName>
    <definedName name="wrn.Edutainment._.Priority._.List." hidden="1">{#N/A,#N/A,FALSE,"DI 2 YEAR MASTER SCHEDULE"}</definedName>
    <definedName name="wrn.Japan_Capers_Ed._.Pub." hidden="1">{"Japan_Capers_Ed_Pub",#N/A,FALSE,"DI 2 YEAR MASTER SCHEDULE"}</definedName>
    <definedName name="wrn.Priority._.list." hidden="1">{#N/A,#N/A,FALSE,"DI 2 YEAR MASTER SCHEDULE"}</definedName>
    <definedName name="wrn.Prjcted._.Mnthly._.Qtys." hidden="1">{#N/A,#N/A,FALSE,"PRJCTED MNTHLY QTY's"}</definedName>
    <definedName name="wrn.Prjcted._.Qtrly._.Dollars." hidden="1">{#N/A,#N/A,FALSE,"PRJCTED QTRLY $'s"}</definedName>
    <definedName name="wrn.Prjcted._.Qtrly._.Qtys." hidden="1">{#N/A,#N/A,FALSE,"PRJCTED QTRLY QTY's"}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hidden="1">[2]lookup_trend!$D$2:$D$14</definedName>
    <definedName name="Z_9A428CE1_B4D9_11D0_A8AA_0000C071AEE7_.wvu.Cols" hidden="1">[1]MASTER!$A$1:$Q$65536,[1]MASTER!$Y$1:$Z$65536</definedName>
  </definedNames>
  <calcPr calcId="152511"/>
</workbook>
</file>

<file path=xl/calcChain.xml><?xml version="1.0" encoding="utf-8"?>
<calcChain xmlns="http://schemas.openxmlformats.org/spreadsheetml/2006/main">
  <c r="AE12" i="25" l="1"/>
  <c r="AE3" i="25"/>
  <c r="AE7" i="25" s="1"/>
  <c r="AH7" i="25" s="1"/>
  <c r="V7" i="25"/>
  <c r="AA4" i="25"/>
  <c r="AA3" i="25"/>
  <c r="E7" i="45"/>
  <c r="E8" i="45" s="1"/>
  <c r="E9" i="45" s="1"/>
  <c r="E10" i="45" s="1"/>
  <c r="E11" i="45" s="1"/>
  <c r="E12" i="45" s="1"/>
  <c r="E13" i="45" s="1"/>
  <c r="E14" i="45" s="1"/>
  <c r="E15" i="45" s="1"/>
  <c r="E16" i="45" s="1"/>
  <c r="E17" i="45" s="1"/>
  <c r="E18" i="45" s="1"/>
  <c r="E19" i="45" s="1"/>
  <c r="E20" i="45" s="1"/>
  <c r="E21" i="45" s="1"/>
  <c r="E22" i="45" s="1"/>
  <c r="E23" i="45" s="1"/>
  <c r="E24" i="45" s="1"/>
  <c r="I6" i="45"/>
  <c r="I7" i="45" s="1"/>
  <c r="I8" i="45" s="1"/>
  <c r="I9" i="45" s="1"/>
  <c r="I10" i="45" s="1"/>
  <c r="I11" i="45" s="1"/>
  <c r="I12" i="45" s="1"/>
  <c r="I13" i="45" s="1"/>
  <c r="I14" i="45" s="1"/>
  <c r="I15" i="45" s="1"/>
  <c r="I16" i="45" s="1"/>
  <c r="I17" i="45" s="1"/>
  <c r="I18" i="45" s="1"/>
  <c r="I19" i="45" s="1"/>
  <c r="I20" i="45" s="1"/>
  <c r="I21" i="45" s="1"/>
  <c r="I22" i="45" s="1"/>
  <c r="I23" i="45" s="1"/>
  <c r="I24" i="45" s="1"/>
  <c r="G6" i="45"/>
  <c r="G7" i="45" s="1"/>
  <c r="G8" i="45" s="1"/>
  <c r="G9" i="45" s="1"/>
  <c r="G10" i="45" s="1"/>
  <c r="G11" i="45" s="1"/>
  <c r="G12" i="45" s="1"/>
  <c r="G13" i="45" s="1"/>
  <c r="G14" i="45" s="1"/>
  <c r="G15" i="45" s="1"/>
  <c r="G16" i="45" s="1"/>
  <c r="G17" i="45" s="1"/>
  <c r="G18" i="45" s="1"/>
  <c r="G19" i="45" s="1"/>
  <c r="G20" i="45" s="1"/>
  <c r="G21" i="45" s="1"/>
  <c r="G22" i="45" s="1"/>
  <c r="G23" i="45" s="1"/>
  <c r="G24" i="45" s="1"/>
  <c r="E6" i="45"/>
  <c r="S5" i="25"/>
  <c r="AG4" i="25"/>
  <c r="AB3" i="25"/>
  <c r="S4" i="25"/>
  <c r="P13" i="22"/>
  <c r="S3" i="25"/>
  <c r="AE8" i="25" l="1"/>
  <c r="R4" i="25"/>
  <c r="R5" i="25"/>
  <c r="R3" i="25"/>
  <c r="M7" i="25" l="1"/>
  <c r="O14" i="22"/>
  <c r="B21" i="19" l="1"/>
  <c r="O23" i="22"/>
  <c r="O22" i="22"/>
  <c r="O21" i="22"/>
  <c r="O20" i="22"/>
  <c r="O19" i="22"/>
  <c r="O18" i="22"/>
  <c r="O17" i="22"/>
  <c r="O16" i="22"/>
  <c r="O15" i="22"/>
  <c r="O24" i="22" l="1"/>
</calcChain>
</file>

<file path=xl/sharedStrings.xml><?xml version="1.0" encoding="utf-8"?>
<sst xmlns="http://schemas.openxmlformats.org/spreadsheetml/2006/main" count="256" uniqueCount="148">
  <si>
    <t>Tanggal</t>
  </si>
  <si>
    <t>Prosedur:</t>
  </si>
  <si>
    <t>Menempatkan Option Button</t>
  </si>
  <si>
    <t>Membuat Option Button</t>
  </si>
  <si>
    <t>- seringkali teks ditiadakan sehingga yang tersisa</t>
  </si>
  <si>
    <t>1.  Klik tombol Scroll Bar, pada bagian Form Controls</t>
  </si>
  <si>
    <t>tombol pilihan (option button)</t>
  </si>
  <si>
    <t>2.  Penunjuk mouse berubah bentuk menjadi tanda +</t>
  </si>
  <si>
    <t>3.  Tekan tombol mouse sebelah kiri dan bentuk kotak</t>
  </si>
  <si>
    <t xml:space="preserve">ke samping (hasilnya tombol posisi mendatar)                 </t>
  </si>
  <si>
    <t>1. buat dan tempatkan option button</t>
  </si>
  <si>
    <t>2. hilangkan teks dalam kotak dan atur ukuran kotak</t>
  </si>
  <si>
    <t>3. klik tombol mouse sebelah kanan di area kotak option button</t>
  </si>
  <si>
    <r>
      <t xml:space="preserve">4. tentukan hasil penempatan  dengan klik alamat sel pada field </t>
    </r>
    <r>
      <rPr>
        <u/>
        <sz val="11"/>
        <rFont val="Calibri"/>
        <family val="2"/>
        <scheme val="minor"/>
      </rPr>
      <t>C</t>
    </r>
    <r>
      <rPr>
        <sz val="11"/>
        <rFont val="Calibri"/>
        <family val="2"/>
        <scheme val="minor"/>
      </rPr>
      <t>ell link:</t>
    </r>
  </si>
  <si>
    <t>Menggeser posisi tombol Option Button</t>
  </si>
  <si>
    <t>5. klik hingga kotak periksa 3-D shading ditandai untuk menampilkan efek 3 dimensi (jika perlu)</t>
  </si>
  <si>
    <t>1.  arahkan tombol mouse ke posisi option button, klik tombol mouse sebelah kanan</t>
  </si>
  <si>
    <t>2.  geser atau gerakkan ke arah kiri, kanan, atas atau bawah dengan tanda panah</t>
  </si>
  <si>
    <t>atau, arahkan tombol mouse sebelah kiri, tahan dan geser ke posisi baru.</t>
  </si>
  <si>
    <t>&lt;&lt; cell link</t>
  </si>
  <si>
    <t>Menyalin dan menghapus Option Button</t>
  </si>
  <si>
    <t>- untuk menyalin, klik tombol mouse sebelah kanan pada option button, pilih menu Copy</t>
  </si>
  <si>
    <r>
      <t xml:space="preserve">arahkan ke posisi penempatan option button, klik tombol mouse sebelah kanan, pilih menu </t>
    </r>
    <r>
      <rPr>
        <u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charset val="1"/>
        <scheme val="minor"/>
      </rPr>
      <t>aste</t>
    </r>
  </si>
  <si>
    <t>- untuk menghapus, pilih option button yang akan dihapus dengan arahkan dan klik  tombol sebelah</t>
  </si>
  <si>
    <r>
      <t>kanan mouse, tekan tombol Cu</t>
    </r>
    <r>
      <rPr>
        <u/>
        <sz val="11"/>
        <color theme="1"/>
        <rFont val="Calibri"/>
        <family val="2"/>
        <scheme val="minor"/>
      </rPr>
      <t>t</t>
    </r>
  </si>
  <si>
    <t>Nama</t>
  </si>
  <si>
    <t>CHECK BOX</t>
  </si>
  <si>
    <t>EXCEL</t>
  </si>
  <si>
    <t>WORD</t>
  </si>
  <si>
    <t>ACCESS</t>
  </si>
  <si>
    <t>No</t>
  </si>
  <si>
    <t>Jumlah</t>
  </si>
  <si>
    <t>SCROLL BAR</t>
  </si>
  <si>
    <t>Membuat Scroll Bar</t>
  </si>
  <si>
    <t>ke samping (hasilnya tombol posisi mendatar)                  atau</t>
  </si>
  <si>
    <t>ke bawah (hasilnya tombol posisi tegak)</t>
  </si>
  <si>
    <t>Menggeser posisi tombol Scroll Bar</t>
  </si>
  <si>
    <t>1.  arahkan tombol mouse ke posisi scroll bar, klik tombol mouse sebelah kanan</t>
  </si>
  <si>
    <t>Menyalin dan menghapus Scroll Bar</t>
  </si>
  <si>
    <t>- untuk menyalin, klik tombol mouse sebelah kanan pada scroll bar, pilih menu Copy</t>
  </si>
  <si>
    <r>
      <t xml:space="preserve">arahkan ke posisi penempatan scroll bar, klik tombol mouse sebelah kanan, pilih menu </t>
    </r>
    <r>
      <rPr>
        <u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charset val="1"/>
        <scheme val="minor"/>
      </rPr>
      <t>aste</t>
    </r>
  </si>
  <si>
    <t>- untuk menghapus, pilih scroll bar yang akan dihapus dengan arahkan dan klik  tombol sebelah</t>
  </si>
  <si>
    <t>Mengubah ukuran Scroll Bar</t>
  </si>
  <si>
    <t xml:space="preserve">arahkan mouse pada scroll bar, klik tombol sebelah kanan, geser posisi titik terluar ke bawah </t>
  </si>
  <si>
    <t>untuk memperbesar atau ke atas untuk memperkecil ukuran scroll bar</t>
  </si>
  <si>
    <t>ISIAN NILAI &gt; 30.000</t>
  </si>
  <si>
    <t>Minimum</t>
  </si>
  <si>
    <t>Maksimum</t>
  </si>
  <si>
    <t>Tambahan kenaikan</t>
  </si>
  <si>
    <t>Pinjaman</t>
  </si>
  <si>
    <t>hasil (cell link)</t>
  </si>
  <si>
    <t>ISIAN BILANGAN FORMAT PERSENTASE</t>
  </si>
  <si>
    <t>Bunga</t>
  </si>
  <si>
    <t>ISIAN TANGGAL</t>
  </si>
  <si>
    <r>
      <t>NILAI</t>
    </r>
    <r>
      <rPr>
        <b/>
        <i/>
        <sz val="11"/>
        <color rgb="FFFF0000"/>
        <rFont val="Calibri"/>
        <family val="2"/>
        <scheme val="minor"/>
      </rPr>
      <t xml:space="preserve"> --&gt;&gt;</t>
    </r>
  </si>
  <si>
    <t>Bantuan</t>
  </si>
  <si>
    <r>
      <t xml:space="preserve">  B.  Tekan tombol mouse sebelah </t>
    </r>
    <r>
      <rPr>
        <i/>
        <sz val="11"/>
        <color rgb="FFFF0000"/>
        <rFont val="Calibri"/>
        <family val="2"/>
        <scheme val="minor"/>
      </rPr>
      <t>kanan</t>
    </r>
    <r>
      <rPr>
        <sz val="11"/>
        <color theme="1"/>
        <rFont val="Calibri"/>
        <family val="2"/>
        <charset val="1"/>
        <scheme val="minor"/>
      </rPr>
      <t xml:space="preserve"> dan pilih</t>
    </r>
  </si>
  <si>
    <r>
      <t xml:space="preserve">menu </t>
    </r>
    <r>
      <rPr>
        <b/>
        <u/>
        <sz val="11"/>
        <color rgb="FFFF0000"/>
        <rFont val="Calibri"/>
        <family val="2"/>
        <scheme val="minor"/>
      </rPr>
      <t>F</t>
    </r>
    <r>
      <rPr>
        <b/>
        <sz val="11"/>
        <color rgb="FFFF0000"/>
        <rFont val="Calibri"/>
        <family val="2"/>
        <scheme val="minor"/>
      </rPr>
      <t>ormat Cells</t>
    </r>
    <r>
      <rPr>
        <sz val="11"/>
        <color theme="1"/>
        <rFont val="Calibri"/>
        <family val="2"/>
        <charset val="1"/>
        <scheme val="minor"/>
      </rPr>
      <t xml:space="preserve">, pilih </t>
    </r>
    <r>
      <rPr>
        <b/>
        <sz val="11"/>
        <color rgb="FFFF0000"/>
        <rFont val="Calibri"/>
        <family val="2"/>
        <scheme val="minor"/>
      </rPr>
      <t>Number</t>
    </r>
    <r>
      <rPr>
        <sz val="11"/>
        <color theme="1"/>
        <rFont val="Calibri"/>
        <family val="2"/>
        <charset val="1"/>
        <scheme val="minor"/>
      </rPr>
      <t xml:space="preserve"> dalam bagian </t>
    </r>
    <r>
      <rPr>
        <i/>
        <u/>
        <sz val="11"/>
        <color rgb="FF0000FF"/>
        <rFont val="Calibri"/>
        <family val="2"/>
        <scheme val="minor"/>
      </rPr>
      <t>C</t>
    </r>
    <r>
      <rPr>
        <i/>
        <sz val="11"/>
        <color rgb="FF0000FF"/>
        <rFont val="Calibri"/>
        <family val="2"/>
        <scheme val="minor"/>
      </rPr>
      <t>ategory:</t>
    </r>
  </si>
  <si>
    <r>
      <t>yang terdapat dalam tab</t>
    </r>
    <r>
      <rPr>
        <b/>
        <sz val="11"/>
        <color rgb="FF0000FF"/>
        <rFont val="Calibri"/>
        <family val="2"/>
        <scheme val="minor"/>
      </rPr>
      <t xml:space="preserve"> Number</t>
    </r>
  </si>
  <si>
    <r>
      <t xml:space="preserve">Excel akan menampilkan </t>
    </r>
    <r>
      <rPr>
        <b/>
        <sz val="11"/>
        <color rgb="FF0000FF"/>
        <rFont val="Calibri"/>
        <family val="2"/>
        <scheme val="minor"/>
      </rPr>
      <t>nilai</t>
    </r>
    <r>
      <rPr>
        <sz val="11"/>
        <color theme="1"/>
        <rFont val="Calibri"/>
        <family val="2"/>
        <charset val="1"/>
        <scheme val="minor"/>
      </rPr>
      <t xml:space="preserve"> dari isian tanggal tersebut</t>
    </r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</si>
  <si>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</si>
  <si>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</si>
  <si>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</si>
  <si>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</si>
  <si>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</si>
  <si>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</si>
  <si>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</si>
  <si>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</si>
  <si>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</si>
  <si>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</si>
  <si>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Desember</t>
  </si>
  <si>
    <t>Pilihan:</t>
  </si>
  <si>
    <t>TIKET PERJALANAN KERETA EKSEKUTIF</t>
  </si>
  <si>
    <t>Tujuan</t>
  </si>
  <si>
    <t>Penumpang</t>
  </si>
  <si>
    <t>Biaya</t>
  </si>
  <si>
    <t>Bandung</t>
  </si>
  <si>
    <t>Cirebon</t>
  </si>
  <si>
    <t>Tegal</t>
  </si>
  <si>
    <t>Semarang</t>
  </si>
  <si>
    <t>Purwokerto</t>
  </si>
  <si>
    <t>Pekalongan</t>
  </si>
  <si>
    <t>Surabaya</t>
  </si>
  <si>
    <t>Jogjakarta</t>
  </si>
  <si>
    <t>Solo</t>
  </si>
  <si>
    <t>Cepu</t>
  </si>
  <si>
    <t>DATA VALIDATION</t>
  </si>
  <si>
    <t>- membuat pilihan bulan</t>
  </si>
  <si>
    <t>Sumber data</t>
  </si>
  <si>
    <t>November</t>
  </si>
  <si>
    <t xml:space="preserve">Pilih Nama Bulan </t>
  </si>
  <si>
    <t>Kantor Cabang</t>
  </si>
  <si>
    <t>Jakarta Kota</t>
  </si>
  <si>
    <t>Bogor</t>
  </si>
  <si>
    <t>nama range KOTA</t>
  </si>
  <si>
    <t>OPTION BUTTON</t>
  </si>
  <si>
    <t>=VLOOKUP(E15;KOTA;2)</t>
  </si>
  <si>
    <t>posisi</t>
  </si>
  <si>
    <r>
      <t>hasil (</t>
    </r>
    <r>
      <rPr>
        <i/>
        <sz val="11"/>
        <color theme="1"/>
        <rFont val="Calibri"/>
        <family val="2"/>
        <scheme val="minor"/>
      </rPr>
      <t>cell link</t>
    </r>
    <r>
      <rPr>
        <sz val="11"/>
        <color theme="1"/>
        <rFont val="Calibri"/>
        <family val="2"/>
        <charset val="1"/>
        <scheme val="minor"/>
      </rPr>
      <t>)</t>
    </r>
  </si>
  <si>
    <t>&lt;&lt; rumus bantuan =C5*10000</t>
  </si>
  <si>
    <t>&lt;&lt; rumus bantuan =C4*10000</t>
  </si>
  <si>
    <t>MENANDAI ALAMAT</t>
  </si>
  <si>
    <t>Order</t>
  </si>
  <si>
    <t>Transaksi</t>
  </si>
  <si>
    <t>Alamat</t>
  </si>
  <si>
    <t>Pilihan alamat</t>
  </si>
  <si>
    <t>Jakarta</t>
  </si>
  <si>
    <t>Susana</t>
  </si>
  <si>
    <t>Bekasi</t>
  </si>
  <si>
    <t>2. aktifkan fasilitas format kondisional</t>
  </si>
  <si>
    <t>Hedi Widodo</t>
  </si>
  <si>
    <t>4. lakukan format untuk sel yang memenuhi syarat</t>
  </si>
  <si>
    <t>Mudofir</t>
  </si>
  <si>
    <t>Arinda</t>
  </si>
  <si>
    <t>Ibrohim</t>
  </si>
  <si>
    <t>MEMFORMAT SEL BERISI DATA</t>
  </si>
  <si>
    <t>Nomor</t>
  </si>
  <si>
    <t>Bingkai Permanen</t>
  </si>
  <si>
    <t>Tanpa Format</t>
  </si>
  <si>
    <t>Format Kondisional</t>
  </si>
  <si>
    <t>Memformat sel berisi data</t>
  </si>
  <si>
    <t>- sorot atau blok range I5:I24</t>
  </si>
  <si>
    <t>- aktifkan fasilitas Conditional Formatting</t>
  </si>
  <si>
    <r>
      <t xml:space="preserve">- pilih dan klik menu </t>
    </r>
    <r>
      <rPr>
        <u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charset val="1"/>
        <scheme val="minor"/>
      </rPr>
      <t>ew Rule</t>
    </r>
  </si>
  <si>
    <t>1. sorot atau blok range M4:R18</t>
  </si>
  <si>
    <t>3. susun rumus =$R4=$U$3</t>
  </si>
  <si>
    <t>nama range M6:M17 BULAN</t>
  </si>
  <si>
    <r>
      <t xml:space="preserve">ISIAN NILAI </t>
    </r>
    <r>
      <rPr>
        <b/>
        <sz val="14"/>
        <color rgb="FF0000FF"/>
        <rFont val="Bodoni MT"/>
        <family val="1"/>
      </rPr>
      <t>≤</t>
    </r>
    <r>
      <rPr>
        <b/>
        <sz val="14"/>
        <color rgb="FF0000FF"/>
        <rFont val="Calibri"/>
        <family val="2"/>
        <scheme val="minor"/>
      </rPr>
      <t xml:space="preserve"> 30.000</t>
    </r>
  </si>
  <si>
    <t>Isian</t>
  </si>
  <si>
    <t>&lt;&lt;&lt; cell link</t>
  </si>
  <si>
    <r>
      <t xml:space="preserve">1. Isi </t>
    </r>
    <r>
      <rPr>
        <b/>
        <sz val="11"/>
        <color rgb="FFFF0000"/>
        <rFont val="Calibri"/>
        <family val="2"/>
        <scheme val="minor"/>
      </rPr>
      <t>tanggal</t>
    </r>
    <r>
      <rPr>
        <sz val="11"/>
        <color theme="1"/>
        <rFont val="Calibri"/>
        <family val="2"/>
        <charset val="1"/>
        <scheme val="minor"/>
      </rPr>
      <t xml:space="preserve"> sebelum yang tanggal dikehendaki pada alamat sel AE</t>
    </r>
    <r>
      <rPr>
        <b/>
        <sz val="11"/>
        <color rgb="FFFF0000"/>
        <rFont val="Calibri"/>
        <family val="2"/>
        <scheme val="minor"/>
      </rPr>
      <t>11</t>
    </r>
  </si>
  <si>
    <r>
      <t xml:space="preserve">2. Ketik referensi sel </t>
    </r>
    <r>
      <rPr>
        <b/>
        <sz val="11"/>
        <color rgb="FFFF0000"/>
        <rFont val="Calibri"/>
        <family val="2"/>
        <scheme val="minor"/>
      </rPr>
      <t>=AE11</t>
    </r>
    <r>
      <rPr>
        <sz val="11"/>
        <color theme="1"/>
        <rFont val="Calibri"/>
        <family val="2"/>
        <charset val="1"/>
        <scheme val="minor"/>
      </rPr>
      <t xml:space="preserve"> pada alamat sel AE12</t>
    </r>
  </si>
  <si>
    <r>
      <t>3. A.  Tempatkan penunjuk sel pada alamat sel</t>
    </r>
    <r>
      <rPr>
        <sz val="11"/>
        <color rgb="FFFF0000"/>
        <rFont val="Calibri"/>
        <family val="2"/>
        <scheme val="minor"/>
      </rPr>
      <t xml:space="preserve"> AE12</t>
    </r>
  </si>
  <si>
    <t>Anneke H Syarif</t>
  </si>
  <si>
    <t>Khusnatul Azizah</t>
  </si>
  <si>
    <t>Yogyakarta</t>
  </si>
  <si>
    <t>Aries Purnomo</t>
  </si>
  <si>
    <t>Munaseh</t>
  </si>
  <si>
    <t>Etty H Anas</t>
  </si>
  <si>
    <t>Anas Munir</t>
  </si>
  <si>
    <t>Sofyan Suwatno</t>
  </si>
  <si>
    <t>Akhmad Mukhyidin</t>
  </si>
  <si>
    <t>Afifudin Kuat</t>
  </si>
  <si>
    <t>Kharisudin bin Kuat</t>
  </si>
  <si>
    <t>Pilihan nama</t>
  </si>
  <si>
    <t>MENANDAI NAMA</t>
  </si>
  <si>
    <t>1. sorot atau blok range X4:AC18</t>
  </si>
  <si>
    <t>3. susun rumus =$AB4=$AF$3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</si>
</sst>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1" formatCode="_(* #,##0_);_(* \(#,##0\);_(* &quot;-&quot;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[$-421]dd\ mmmm\ yyyy;@"/>
    <numFmt numFmtId="167" formatCode="&quot;$&quot;#,##0"/>
    <numFmt numFmtId="168" formatCode="&quot;$&quot;#,##0.00_);[Red]\(&quot;$&quot;#,##0.00\)"/>
    <numFmt numFmtId="169" formatCode="0.00000%"/>
    <numFmt numFmtId="170" formatCode="0.0%"/>
    <numFmt numFmtId="171" formatCode="_-&quot;£&quot;* #,##0_-;\-&quot;£&quot;* #,##0_-;_-&quot;£&quot;* &quot;-&quot;_-;_-@_-"/>
    <numFmt numFmtId="172" formatCode="_-&quot;£&quot;* #,##0.00_-;\-&quot;£&quot;* #,##0.00_-;_-&quot;£&quot;* &quot;-&quot;??_-;_-@_-"/>
    <numFmt numFmtId="173" formatCode="#,##0;\-#,##0\ \ "/>
    <numFmt numFmtId="174" formatCode="#,##0\ \ "/>
  </numFmts>
  <fonts count="40" x14ac:knownFonts="1">
    <font>
      <sz val="11"/>
      <color theme="1"/>
      <name val="Calibri"/>
      <family val="2"/>
      <charset val="1"/>
      <scheme val="minor"/>
    </font>
    <font>
      <b/>
      <sz val="14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1"/>
      <color rgb="FF0000FF"/>
      <name val="Calibri"/>
      <family val="2"/>
      <scheme val="minor"/>
    </font>
    <font>
      <sz val="11"/>
      <color theme="1"/>
      <name val="Calibri"/>
      <family val="2"/>
      <charset val="1"/>
    </font>
    <font>
      <b/>
      <sz val="12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charset val="1"/>
      <scheme val="minor"/>
    </font>
    <font>
      <i/>
      <sz val="11"/>
      <color theme="1"/>
      <name val="Calibri"/>
      <family val="2"/>
      <scheme val="minor"/>
    </font>
    <font>
      <b/>
      <i/>
      <sz val="11"/>
      <color rgb="FF0000FF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i/>
      <sz val="10"/>
      <color rgb="FF00B05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i/>
      <u/>
      <sz val="11"/>
      <color rgb="FF0000FF"/>
      <name val="Calibri"/>
      <family val="2"/>
      <scheme val="minor"/>
    </font>
    <font>
      <i/>
      <sz val="11"/>
      <color rgb="FF0000FF"/>
      <name val="Calibri"/>
      <family val="2"/>
      <scheme val="minor"/>
    </font>
    <font>
      <sz val="10"/>
      <name val="Arial"/>
      <family val="2"/>
    </font>
    <font>
      <b/>
      <sz val="11"/>
      <color indexed="12"/>
      <name val="Arial"/>
      <family val="2"/>
    </font>
    <font>
      <u/>
      <sz val="10"/>
      <color indexed="12"/>
      <name val="Arial"/>
      <family val="2"/>
    </font>
    <font>
      <sz val="11"/>
      <color rgb="FF3F3F76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9"/>
      <name val="Arial"/>
      <family val="2"/>
    </font>
    <font>
      <i/>
      <sz val="11"/>
      <color rgb="FF00B050"/>
      <name val="Calibri"/>
      <family val="2"/>
      <scheme val="minor"/>
    </font>
    <font>
      <b/>
      <sz val="11"/>
      <name val="Calibri"/>
      <family val="2"/>
      <scheme val="minor"/>
    </font>
    <font>
      <sz val="8"/>
      <color rgb="FF000000"/>
      <name val="Tahoma"/>
      <family val="2"/>
    </font>
    <font>
      <sz val="11"/>
      <color theme="0"/>
      <name val="Calibri"/>
      <family val="2"/>
      <charset val="1"/>
      <scheme val="minor"/>
    </font>
    <font>
      <b/>
      <sz val="14"/>
      <color rgb="FF0000CC"/>
      <name val="Calibri"/>
      <family val="2"/>
      <scheme val="minor"/>
    </font>
    <font>
      <b/>
      <sz val="11"/>
      <color rgb="FF0000CC"/>
      <name val="Calibri"/>
      <family val="2"/>
      <scheme val="minor"/>
    </font>
    <font>
      <b/>
      <sz val="14"/>
      <color rgb="FF0000FF"/>
      <name val="Bodoni MT"/>
      <family val="1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</patternFill>
    </fill>
    <fill>
      <patternFill patternType="solid">
        <fgColor rgb="FF00B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indexed="5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6666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/>
      <diagonal/>
    </border>
    <border>
      <left style="medium">
        <color rgb="FF00B050"/>
      </left>
      <right style="medium">
        <color rgb="FF00B050"/>
      </right>
      <top/>
      <bottom/>
      <diagonal/>
    </border>
    <border>
      <left style="medium">
        <color rgb="FF00B050"/>
      </left>
      <right style="medium">
        <color rgb="FF00B050"/>
      </right>
      <top/>
      <bottom style="medium">
        <color rgb="FF00B050"/>
      </bottom>
      <diagonal/>
    </border>
  </borders>
  <cellStyleXfs count="70">
    <xf numFmtId="0" fontId="0" fillId="0" borderId="0"/>
    <xf numFmtId="41" fontId="5" fillId="0" borderId="0" applyFont="0" applyFill="0" applyBorder="0" applyAlignment="0" applyProtection="0"/>
    <xf numFmtId="0" fontId="7" fillId="0" borderId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7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9" fillId="11" borderId="0" applyNumberFormat="0" applyBorder="0" applyAlignment="0" applyProtection="0"/>
    <xf numFmtId="0" fontId="9" fillId="19" borderId="0" applyNumberFormat="0" applyBorder="0" applyAlignment="0" applyProtection="0"/>
    <xf numFmtId="0" fontId="17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7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7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17" fillId="29" borderId="0" applyNumberFormat="0" applyBorder="0" applyAlignment="0" applyProtection="0"/>
    <xf numFmtId="41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6" fillId="0" borderId="0">
      <alignment horizontal="left" vertical="center" indent="1"/>
    </xf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8" borderId="5" applyNumberFormat="0" applyAlignment="0" applyProtection="0"/>
    <xf numFmtId="0" fontId="25" fillId="0" borderId="0"/>
    <xf numFmtId="0" fontId="9" fillId="0" borderId="0"/>
    <xf numFmtId="0" fontId="25" fillId="0" borderId="0"/>
    <xf numFmtId="0" fontId="9" fillId="0" borderId="0"/>
    <xf numFmtId="0" fontId="25" fillId="0" borderId="0"/>
    <xf numFmtId="0" fontId="5" fillId="0" borderId="0"/>
    <xf numFmtId="9" fontId="25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5" fillId="33" borderId="0"/>
    <xf numFmtId="16" fontId="30" fillId="0" borderId="0" applyNumberFormat="0" applyFont="0" applyFill="0" applyBorder="0">
      <alignment horizontal="left"/>
    </xf>
    <xf numFmtId="171" fontId="25" fillId="0" borderId="0" applyFont="0" applyFill="0" applyBorder="0" applyAlignment="0" applyProtection="0"/>
    <xf numFmtId="172" fontId="25" fillId="0" borderId="0" applyFont="0" applyFill="0" applyBorder="0" applyAlignment="0" applyProtection="0"/>
  </cellStyleXfs>
  <cellXfs count="10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vertical="center"/>
    </xf>
    <xf numFmtId="0" fontId="0" fillId="6" borderId="0" xfId="0" applyFill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quotePrefix="1" applyAlignment="1">
      <alignment vertical="center"/>
    </xf>
    <xf numFmtId="0" fontId="0" fillId="0" borderId="0" xfId="0" quotePrefix="1" applyAlignment="1">
      <alignment horizontal="left" vertical="center" indent="1"/>
    </xf>
    <xf numFmtId="0" fontId="0" fillId="5" borderId="0" xfId="0" applyFill="1" applyAlignment="1">
      <alignment horizontal="left" vertical="center" inden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vertical="center"/>
    </xf>
    <xf numFmtId="0" fontId="0" fillId="6" borderId="0" xfId="0" applyFill="1" applyAlignment="1">
      <alignment horizontal="left" vertical="center" indent="1"/>
    </xf>
    <xf numFmtId="0" fontId="0" fillId="5" borderId="0" xfId="0" applyFill="1" applyAlignment="1">
      <alignment vertical="center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left" vertical="center" indent="2"/>
    </xf>
    <xf numFmtId="0" fontId="2" fillId="3" borderId="0" xfId="0" applyFont="1" applyFill="1" applyAlignment="1">
      <alignment horizontal="left" vertical="center" indent="4"/>
    </xf>
    <xf numFmtId="0" fontId="2" fillId="3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37" fontId="0" fillId="0" borderId="0" xfId="0" applyNumberFormat="1" applyAlignment="1">
      <alignment horizontal="right" vertical="center" indent="1"/>
    </xf>
    <xf numFmtId="37" fontId="0" fillId="0" borderId="0" xfId="0" applyNumberFormat="1" applyAlignment="1">
      <alignment vertical="center"/>
    </xf>
    <xf numFmtId="37" fontId="9" fillId="5" borderId="1" xfId="0" applyNumberFormat="1" applyFont="1" applyFill="1" applyBorder="1" applyAlignment="1">
      <alignment vertical="center"/>
    </xf>
    <xf numFmtId="1" fontId="19" fillId="0" borderId="0" xfId="1" applyNumberFormat="1" applyFont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4" fillId="0" borderId="0" xfId="0" quotePrefix="1" applyFont="1" applyAlignment="1">
      <alignment vertical="center"/>
    </xf>
    <xf numFmtId="0" fontId="31" fillId="0" borderId="0" xfId="0" applyFont="1" applyAlignment="1">
      <alignment horizontal="left" vertical="center" indent="4"/>
    </xf>
    <xf numFmtId="0" fontId="9" fillId="0" borderId="0" xfId="0" applyFont="1" applyAlignment="1"/>
    <xf numFmtId="0" fontId="9" fillId="10" borderId="6" xfId="0" applyFont="1" applyFill="1" applyBorder="1" applyAlignment="1">
      <alignment horizontal="right" vertical="center" indent="1"/>
    </xf>
    <xf numFmtId="0" fontId="9" fillId="2" borderId="7" xfId="0" applyFont="1" applyFill="1" applyBorder="1" applyAlignment="1">
      <alignment horizontal="left" vertical="center" indent="3"/>
    </xf>
    <xf numFmtId="37" fontId="9" fillId="10" borderId="7" xfId="0" applyNumberFormat="1" applyFont="1" applyFill="1" applyBorder="1" applyAlignment="1">
      <alignment horizontal="right" vertical="center" indent="2"/>
    </xf>
    <xf numFmtId="0" fontId="9" fillId="10" borderId="0" xfId="0" applyFont="1" applyFill="1" applyBorder="1" applyAlignment="1">
      <alignment horizontal="right" vertical="center" indent="1"/>
    </xf>
    <xf numFmtId="0" fontId="9" fillId="2" borderId="3" xfId="0" applyFont="1" applyFill="1" applyBorder="1" applyAlignment="1">
      <alignment horizontal="left" vertical="center" indent="3"/>
    </xf>
    <xf numFmtId="37" fontId="9" fillId="10" borderId="3" xfId="0" applyNumberFormat="1" applyFont="1" applyFill="1" applyBorder="1" applyAlignment="1">
      <alignment horizontal="right" vertical="center" indent="2"/>
    </xf>
    <xf numFmtId="0" fontId="9" fillId="10" borderId="2" xfId="0" applyFont="1" applyFill="1" applyBorder="1" applyAlignment="1">
      <alignment horizontal="right" vertical="center" indent="1"/>
    </xf>
    <xf numFmtId="0" fontId="9" fillId="2" borderId="4" xfId="0" applyFont="1" applyFill="1" applyBorder="1" applyAlignment="1">
      <alignment horizontal="left" vertical="center" indent="3"/>
    </xf>
    <xf numFmtId="37" fontId="9" fillId="10" borderId="4" xfId="0" applyNumberFormat="1" applyFont="1" applyFill="1" applyBorder="1" applyAlignment="1">
      <alignment horizontal="right" vertical="center" indent="2"/>
    </xf>
    <xf numFmtId="0" fontId="8" fillId="0" borderId="0" xfId="0" applyFont="1" applyAlignment="1"/>
    <xf numFmtId="0" fontId="4" fillId="0" borderId="0" xfId="0" applyFont="1" applyFill="1" applyAlignment="1">
      <alignment vertical="center"/>
    </xf>
    <xf numFmtId="37" fontId="0" fillId="5" borderId="1" xfId="0" applyNumberFormat="1" applyFill="1" applyBorder="1" applyAlignment="1">
      <alignment vertical="center"/>
    </xf>
    <xf numFmtId="10" fontId="0" fillId="6" borderId="1" xfId="0" applyNumberFormat="1" applyFill="1" applyBorder="1" applyAlignment="1">
      <alignment horizontal="right" vertical="center" indent="1"/>
    </xf>
    <xf numFmtId="10" fontId="3" fillId="6" borderId="1" xfId="0" applyNumberFormat="1" applyFont="1" applyFill="1" applyBorder="1" applyAlignment="1">
      <alignment horizontal="center" vertical="center"/>
    </xf>
    <xf numFmtId="166" fontId="0" fillId="5" borderId="1" xfId="0" applyNumberFormat="1" applyFill="1" applyBorder="1" applyAlignment="1">
      <alignment horizontal="left" vertical="center" indent="1"/>
    </xf>
    <xf numFmtId="0" fontId="0" fillId="6" borderId="0" xfId="0" applyFill="1" applyAlignment="1">
      <alignment horizontal="left" vertical="center" indent="4"/>
    </xf>
    <xf numFmtId="0" fontId="6" fillId="0" borderId="1" xfId="0" applyFont="1" applyBorder="1" applyAlignment="1">
      <alignment vertical="center"/>
    </xf>
    <xf numFmtId="0" fontId="18" fillId="0" borderId="0" xfId="0" applyFont="1" applyAlignment="1">
      <alignment horizontal="right" vertical="center" indent="1"/>
    </xf>
    <xf numFmtId="0" fontId="2" fillId="35" borderId="0" xfId="0" applyFont="1" applyFill="1" applyAlignment="1">
      <alignment horizontal="left" vertical="center" indent="1"/>
    </xf>
    <xf numFmtId="0" fontId="32" fillId="0" borderId="0" xfId="0" applyFont="1" applyAlignment="1">
      <alignment vertical="center"/>
    </xf>
    <xf numFmtId="0" fontId="32" fillId="0" borderId="0" xfId="0" applyFont="1" applyAlignment="1">
      <alignment horizontal="right" vertical="center"/>
    </xf>
    <xf numFmtId="0" fontId="2" fillId="35" borderId="0" xfId="0" applyFont="1" applyFill="1" applyAlignment="1">
      <alignment horizontal="left" vertical="center" indent="3"/>
    </xf>
    <xf numFmtId="0" fontId="2" fillId="35" borderId="0" xfId="0" applyFont="1" applyFill="1" applyAlignment="1">
      <alignment horizontal="center" vertical="center"/>
    </xf>
    <xf numFmtId="0" fontId="2" fillId="35" borderId="3" xfId="0" applyFont="1" applyFill="1" applyBorder="1" applyAlignment="1">
      <alignment horizontal="center" vertical="center"/>
    </xf>
    <xf numFmtId="0" fontId="9" fillId="35" borderId="0" xfId="0" applyFont="1" applyFill="1" applyAlignment="1"/>
    <xf numFmtId="37" fontId="9" fillId="35" borderId="0" xfId="0" applyNumberFormat="1" applyFont="1" applyFill="1" applyAlignment="1"/>
    <xf numFmtId="37" fontId="0" fillId="0" borderId="0" xfId="0" quotePrefix="1" applyNumberFormat="1" applyAlignment="1">
      <alignment horizontal="right" vertical="center" indent="1"/>
    </xf>
    <xf numFmtId="37" fontId="15" fillId="0" borderId="0" xfId="0" applyNumberFormat="1" applyFont="1" applyAlignment="1">
      <alignment horizontal="right" vertical="center" indent="1"/>
    </xf>
    <xf numFmtId="37" fontId="15" fillId="0" borderId="0" xfId="0" quotePrefix="1" applyNumberFormat="1" applyFont="1" applyAlignment="1">
      <alignment horizontal="right" vertical="center"/>
    </xf>
    <xf numFmtId="166" fontId="11" fillId="5" borderId="0" xfId="0" applyNumberFormat="1" applyFont="1" applyFill="1" applyAlignment="1">
      <alignment horizontal="left" vertical="center" indent="1"/>
    </xf>
    <xf numFmtId="0" fontId="6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4" fontId="2" fillId="35" borderId="0" xfId="0" applyNumberFormat="1" applyFont="1" applyFill="1" applyAlignment="1">
      <alignment horizontal="center" vertical="center"/>
    </xf>
    <xf numFmtId="37" fontId="14" fillId="5" borderId="0" xfId="0" applyNumberFormat="1" applyFont="1" applyFill="1" applyAlignment="1">
      <alignment horizontal="center" vertical="center"/>
    </xf>
    <xf numFmtId="0" fontId="8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5" fillId="0" borderId="0" xfId="0" applyFont="1" applyAlignment="1">
      <alignment vertical="center"/>
    </xf>
    <xf numFmtId="0" fontId="2" fillId="37" borderId="2" xfId="0" applyFont="1" applyFill="1" applyBorder="1" applyAlignment="1">
      <alignment horizontal="center" vertical="center"/>
    </xf>
    <xf numFmtId="0" fontId="2" fillId="37" borderId="4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 indent="1"/>
    </xf>
    <xf numFmtId="0" fontId="0" fillId="6" borderId="0" xfId="0" applyFill="1" applyAlignment="1">
      <alignment horizontal="right" vertical="center" indent="1"/>
    </xf>
    <xf numFmtId="0" fontId="0" fillId="6" borderId="3" xfId="0" applyFill="1" applyBorder="1" applyAlignment="1">
      <alignment horizontal="center" vertical="center"/>
    </xf>
    <xf numFmtId="166" fontId="0" fillId="6" borderId="3" xfId="0" applyNumberFormat="1" applyFill="1" applyBorder="1" applyAlignment="1">
      <alignment horizontal="center" vertical="center"/>
    </xf>
    <xf numFmtId="0" fontId="0" fillId="6" borderId="3" xfId="0" applyFill="1" applyBorder="1" applyAlignment="1">
      <alignment horizontal="left" vertical="center" indent="1"/>
    </xf>
    <xf numFmtId="0" fontId="36" fillId="0" borderId="0" xfId="0" applyFont="1" applyAlignment="1">
      <alignment vertical="center"/>
    </xf>
    <xf numFmtId="0" fontId="2" fillId="37" borderId="0" xfId="0" applyFont="1" applyFill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73" fontId="9" fillId="35" borderId="0" xfId="0" applyNumberFormat="1" applyFont="1" applyFill="1" applyAlignment="1"/>
    <xf numFmtId="174" fontId="9" fillId="2" borderId="7" xfId="0" applyNumberFormat="1" applyFont="1" applyFill="1" applyBorder="1" applyAlignment="1">
      <alignment vertical="center"/>
    </xf>
    <xf numFmtId="174" fontId="9" fillId="10" borderId="6" xfId="0" quotePrefix="1" applyNumberFormat="1" applyFont="1" applyFill="1" applyBorder="1" applyAlignment="1">
      <alignment vertical="center"/>
    </xf>
    <xf numFmtId="174" fontId="9" fillId="2" borderId="3" xfId="0" applyNumberFormat="1" applyFont="1" applyFill="1" applyBorder="1" applyAlignment="1">
      <alignment vertical="center"/>
    </xf>
    <xf numFmtId="174" fontId="9" fillId="10" borderId="0" xfId="0" applyNumberFormat="1" applyFont="1" applyFill="1" applyBorder="1" applyAlignment="1">
      <alignment vertical="center"/>
    </xf>
    <xf numFmtId="174" fontId="9" fillId="2" borderId="4" xfId="0" applyNumberFormat="1" applyFont="1" applyFill="1" applyBorder="1" applyAlignment="1">
      <alignment vertical="center"/>
    </xf>
    <xf numFmtId="174" fontId="9" fillId="10" borderId="2" xfId="0" applyNumberFormat="1" applyFont="1" applyFill="1" applyBorder="1" applyAlignment="1">
      <alignment vertical="center"/>
    </xf>
    <xf numFmtId="174" fontId="32" fillId="34" borderId="8" xfId="0" applyNumberFormat="1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39" borderId="10" xfId="0" applyFill="1" applyBorder="1" applyAlignment="1">
      <alignment horizontal="left" vertical="center" indent="1"/>
    </xf>
    <xf numFmtId="0" fontId="0" fillId="39" borderId="11" xfId="0" applyFill="1" applyBorder="1" applyAlignment="1">
      <alignment horizontal="left" vertical="center" indent="1"/>
    </xf>
    <xf numFmtId="0" fontId="0" fillId="39" borderId="12" xfId="0" applyFill="1" applyBorder="1" applyAlignment="1">
      <alignment horizontal="left" vertical="center" indent="1"/>
    </xf>
    <xf numFmtId="0" fontId="38" fillId="35" borderId="0" xfId="0" applyFont="1" applyFill="1" applyAlignment="1">
      <alignment horizontal="left" vertical="center" indent="1"/>
    </xf>
    <xf numFmtId="0" fontId="39" fillId="6" borderId="0" xfId="0" applyFont="1" applyFill="1" applyAlignment="1">
      <alignment horizontal="center" vertical="center"/>
    </xf>
    <xf numFmtId="174" fontId="0" fillId="6" borderId="3" xfId="0" applyNumberFormat="1" applyFill="1" applyBorder="1" applyAlignment="1">
      <alignment vertical="center"/>
    </xf>
    <xf numFmtId="0" fontId="0" fillId="0" borderId="0" xfId="0" applyFill="1" applyAlignment="1">
      <alignment horizontal="left" vertical="center" indent="1"/>
    </xf>
    <xf numFmtId="0" fontId="0" fillId="0" borderId="0" xfId="0" applyAlignment="1">
      <alignment horizontal="center" vertical="center" wrapText="1"/>
    </xf>
    <xf numFmtId="0" fontId="2" fillId="9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0" fillId="6" borderId="0" xfId="0" applyFont="1" applyFill="1" applyAlignment="1">
      <alignment horizontal="center" vertical="center" wrapText="1"/>
    </xf>
    <xf numFmtId="0" fontId="34" fillId="38" borderId="0" xfId="0" applyFont="1" applyFill="1" applyAlignment="1">
      <alignment horizontal="center" vertical="center" wrapText="1"/>
    </xf>
    <xf numFmtId="0" fontId="2" fillId="36" borderId="0" xfId="0" applyFont="1" applyFill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</cellXfs>
  <cellStyles count="70">
    <cellStyle name="20% - Accent3 2" xfId="3"/>
    <cellStyle name="Accent1 - 20%" xfId="4"/>
    <cellStyle name="Accent1 - 40%" xfId="5"/>
    <cellStyle name="Accent1 - 60%" xfId="6"/>
    <cellStyle name="Accent2 - 20%" xfId="7"/>
    <cellStyle name="Accent2 - 40%" xfId="8"/>
    <cellStyle name="Accent2 - 60%" xfId="9"/>
    <cellStyle name="Accent2 2" xfId="10"/>
    <cellStyle name="Accent3 - 20%" xfId="11"/>
    <cellStyle name="Accent3 - 40%" xfId="12"/>
    <cellStyle name="Accent3 - 60%" xfId="13"/>
    <cellStyle name="Accent4 - 20%" xfId="14"/>
    <cellStyle name="Accent4 - 40%" xfId="15"/>
    <cellStyle name="Accent4 - 60%" xfId="16"/>
    <cellStyle name="Accent5 - 20%" xfId="17"/>
    <cellStyle name="Accent5 - 40%" xfId="18"/>
    <cellStyle name="Accent5 - 60%" xfId="19"/>
    <cellStyle name="Accent6 - 20%" xfId="20"/>
    <cellStyle name="Accent6 - 40%" xfId="21"/>
    <cellStyle name="Accent6 - 60%" xfId="22"/>
    <cellStyle name="Comma [0]" xfId="1" builtinId="6"/>
    <cellStyle name="Comma [0] 2" xfId="23"/>
    <cellStyle name="Comma 2" xfId="24"/>
    <cellStyle name="Comma 3" xfId="25"/>
    <cellStyle name="Comma 4" xfId="26"/>
    <cellStyle name="ContentsHyperlink" xfId="27"/>
    <cellStyle name="Currency 10" xfId="28"/>
    <cellStyle name="Currency 11" xfId="29"/>
    <cellStyle name="Currency 12" xfId="30"/>
    <cellStyle name="Currency 13" xfId="31"/>
    <cellStyle name="Currency 14" xfId="32"/>
    <cellStyle name="Currency 15" xfId="33"/>
    <cellStyle name="Currency 2" xfId="34"/>
    <cellStyle name="Currency 2 2" xfId="35"/>
    <cellStyle name="Currency 2 3" xfId="36"/>
    <cellStyle name="Currency 3" xfId="37"/>
    <cellStyle name="Currency 3 2" xfId="38"/>
    <cellStyle name="Currency 4" xfId="39"/>
    <cellStyle name="Currency 4 2" xfId="40"/>
    <cellStyle name="Currency 5" xfId="41"/>
    <cellStyle name="Currency 5 2" xfId="42"/>
    <cellStyle name="Currency 6" xfId="43"/>
    <cellStyle name="Currency 6 2" xfId="44"/>
    <cellStyle name="Currency 7" xfId="45"/>
    <cellStyle name="Currency 7 2" xfId="46"/>
    <cellStyle name="Currency 8" xfId="47"/>
    <cellStyle name="Currency 8 2" xfId="48"/>
    <cellStyle name="Currency 9" xfId="49"/>
    <cellStyle name="Dezimal [0]_Compiling Utility Macros" xfId="50"/>
    <cellStyle name="Dezimal_Compiling Utility Macros" xfId="51"/>
    <cellStyle name="Emphasis 1" xfId="52"/>
    <cellStyle name="Emphasis 2" xfId="53"/>
    <cellStyle name="Emphasis 3" xfId="54"/>
    <cellStyle name="Hyperlink 2" xfId="55"/>
    <cellStyle name="Input 2" xfId="56"/>
    <cellStyle name="Normal" xfId="0" builtinId="0"/>
    <cellStyle name="Normal 2" xfId="2"/>
    <cellStyle name="Normal 2 2" xfId="57"/>
    <cellStyle name="Normal 2 3" xfId="58"/>
    <cellStyle name="Normal 3" xfId="59"/>
    <cellStyle name="Normal 3 2" xfId="60"/>
    <cellStyle name="Normal 4" xfId="61"/>
    <cellStyle name="Normal 5" xfId="62"/>
    <cellStyle name="Percent 2" xfId="63"/>
    <cellStyle name="Percent 3" xfId="64"/>
    <cellStyle name="Sheet Title" xfId="65"/>
    <cellStyle name="Standard_Anpassen der Amortisation" xfId="66"/>
    <cellStyle name="update" xfId="67"/>
    <cellStyle name="Währung [0]_Compiling Utility Macros" xfId="68"/>
    <cellStyle name="Währung_Compiling Utility Macros" xfId="69"/>
  </cellStyles>
  <dxfs count="3">
    <dxf>
      <font>
        <b/>
        <i val="0"/>
        <color theme="0"/>
      </font>
      <fill>
        <patternFill>
          <bgColor rgb="FFFF0000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4" tint="0.39994506668294322"/>
        </patternFill>
      </fill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fmlaLink="$E$15" lockText="1"/>
</file>

<file path=xl/ctrlProps/ctrlProp10.xml><?xml version="1.0" encoding="utf-8"?>
<formControlPr xmlns="http://schemas.microsoft.com/office/spreadsheetml/2009/9/main" objectType="Scroll" dx="15" max="100" page="10" val="0"/>
</file>

<file path=xl/ctrlProps/ctrlProp11.xml><?xml version="1.0" encoding="utf-8"?>
<formControlPr xmlns="http://schemas.microsoft.com/office/spreadsheetml/2009/9/main" objectType="Scroll" dx="15" max="100" page="10" val="0"/>
</file>

<file path=xl/ctrlProps/ctrlProp12.xml><?xml version="1.0" encoding="utf-8"?>
<formControlPr xmlns="http://schemas.microsoft.com/office/spreadsheetml/2009/9/main" objectType="Scroll" dx="15" max="100" page="10" val="0"/>
</file>

<file path=xl/ctrlProps/ctrlProp13.xml><?xml version="1.0" encoding="utf-8"?>
<formControlPr xmlns="http://schemas.microsoft.com/office/spreadsheetml/2009/9/main" objectType="Scroll" dx="15" horiz="1" max="100" page="10" val="0"/>
</file>

<file path=xl/ctrlProps/ctrlProp14.xml><?xml version="1.0" encoding="utf-8"?>
<formControlPr xmlns="http://schemas.microsoft.com/office/spreadsheetml/2009/9/main" objectType="Scroll" dx="15" fmlaLink="$I$3" horiz="1" max="150" min="1" page="10"/>
</file>

<file path=xl/ctrlProps/ctrlProp15.xml><?xml version="1.0" encoding="utf-8"?>
<formControlPr xmlns="http://schemas.microsoft.com/office/spreadsheetml/2009/9/main" objectType="CheckBox" checked="Checked" fmlaLink="$B$14" lockText="1"/>
</file>

<file path=xl/ctrlProps/ctrlProp16.xml><?xml version="1.0" encoding="utf-8"?>
<formControlPr xmlns="http://schemas.microsoft.com/office/spreadsheetml/2009/9/main" objectType="CheckBox" fmlaLink="$D$14" lockText="1"/>
</file>

<file path=xl/ctrlProps/ctrlProp17.xml><?xml version="1.0" encoding="utf-8"?>
<formControlPr xmlns="http://schemas.microsoft.com/office/spreadsheetml/2009/9/main" objectType="CheckBox" fmlaLink="$F$14" lockText="1"/>
</file>

<file path=xl/ctrlProps/ctrlProp18.xml><?xml version="1.0" encoding="utf-8"?>
<formControlPr xmlns="http://schemas.microsoft.com/office/spreadsheetml/2009/9/main" objectType="CheckBox" fmlaLink="$H$14" lockText="1"/>
</file>

<file path=xl/ctrlProps/ctrlProp19.xml><?xml version="1.0" encoding="utf-8"?>
<formControlPr xmlns="http://schemas.microsoft.com/office/spreadsheetml/2009/9/main" objectType="CheckBox" checked="Checked" fmlaLink="$Q$14" lockText="1"/>
</file>

<file path=xl/ctrlProps/ctrlProp2.xml><?xml version="1.0" encoding="utf-8"?>
<formControlPr xmlns="http://schemas.microsoft.com/office/spreadsheetml/2009/9/main" objectType="Radio" lockText="1"/>
</file>

<file path=xl/ctrlProps/ctrlProp20.xml><?xml version="1.0" encoding="utf-8"?>
<formControlPr xmlns="http://schemas.microsoft.com/office/spreadsheetml/2009/9/main" objectType="CheckBox" checked="Checked" fmlaLink="$Q$15" lockText="1"/>
</file>

<file path=xl/ctrlProps/ctrlProp21.xml><?xml version="1.0" encoding="utf-8"?>
<formControlPr xmlns="http://schemas.microsoft.com/office/spreadsheetml/2009/9/main" objectType="CheckBox" checked="Checked" fmlaLink="$Q$16" lockText="1"/>
</file>

<file path=xl/ctrlProps/ctrlProp22.xml><?xml version="1.0" encoding="utf-8"?>
<formControlPr xmlns="http://schemas.microsoft.com/office/spreadsheetml/2009/9/main" objectType="CheckBox" fmlaLink="$Q$17" lockText="1"/>
</file>

<file path=xl/ctrlProps/ctrlProp23.xml><?xml version="1.0" encoding="utf-8"?>
<formControlPr xmlns="http://schemas.microsoft.com/office/spreadsheetml/2009/9/main" objectType="CheckBox" checked="Checked" fmlaLink="$Q$18" lockText="1"/>
</file>

<file path=xl/ctrlProps/ctrlProp24.xml><?xml version="1.0" encoding="utf-8"?>
<formControlPr xmlns="http://schemas.microsoft.com/office/spreadsheetml/2009/9/main" objectType="CheckBox" fmlaLink="$Q$19" lockText="1"/>
</file>

<file path=xl/ctrlProps/ctrlProp25.xml><?xml version="1.0" encoding="utf-8"?>
<formControlPr xmlns="http://schemas.microsoft.com/office/spreadsheetml/2009/9/main" objectType="CheckBox" checked="Checked" fmlaLink="$Q$20" lockText="1"/>
</file>

<file path=xl/ctrlProps/ctrlProp26.xml><?xml version="1.0" encoding="utf-8"?>
<formControlPr xmlns="http://schemas.microsoft.com/office/spreadsheetml/2009/9/main" objectType="CheckBox" checked="Checked" fmlaLink="$Q$21" lockText="1"/>
</file>

<file path=xl/ctrlProps/ctrlProp27.xml><?xml version="1.0" encoding="utf-8"?>
<formControlPr xmlns="http://schemas.microsoft.com/office/spreadsheetml/2009/9/main" objectType="CheckBox" checked="Checked" fmlaLink="$Q$22" lockText="1"/>
</file>

<file path=xl/ctrlProps/ctrlProp28.xml><?xml version="1.0" encoding="utf-8"?>
<formControlPr xmlns="http://schemas.microsoft.com/office/spreadsheetml/2009/9/main" objectType="CheckBox" fmlaLink="$Q$23" lockText="1"/>
</file>

<file path=xl/ctrlProps/ctrlProp29.xml><?xml version="1.0" encoding="utf-8"?>
<formControlPr xmlns="http://schemas.microsoft.com/office/spreadsheetml/2009/9/main" objectType="Scroll" dx="22" fmlaLink="$C$3" horiz="1" max="20" min="1" page="10" val="20"/>
</file>

<file path=xl/ctrlProps/ctrlProp3.xml><?xml version="1.0" encoding="utf-8"?>
<formControlPr xmlns="http://schemas.microsoft.com/office/spreadsheetml/2009/9/main" objectType="Radio" lockText="1"/>
</file>

<file path=xl/ctrlProps/ctrlProp4.xml><?xml version="1.0" encoding="utf-8"?>
<formControlPr xmlns="http://schemas.microsoft.com/office/spreadsheetml/2009/9/main" objectType="Radio" lockText="1"/>
</file>

<file path=xl/ctrlProps/ctrlProp5.xml><?xml version="1.0" encoding="utf-8"?>
<formControlPr xmlns="http://schemas.microsoft.com/office/spreadsheetml/2009/9/main" objectType="Radio" checked="Checked" lockText="1"/>
</file>

<file path=xl/ctrlProps/ctrlProp6.xml><?xml version="1.0" encoding="utf-8"?>
<formControlPr xmlns="http://schemas.microsoft.com/office/spreadsheetml/2009/9/main" objectType="Scroll" dx="15" fmlaLink="$O$7" horiz="1" inc="25" max="2500" min="500" page="10" val="1275"/>
</file>

<file path=xl/ctrlProps/ctrlProp7.xml><?xml version="1.0" encoding="utf-8"?>
<formControlPr xmlns="http://schemas.microsoft.com/office/spreadsheetml/2009/9/main" objectType="Scroll" dx="15" fmlaLink="$O$7" horiz="1" inc="25" max="2000" min="750" page="10" val="1275"/>
</file>

<file path=xl/ctrlProps/ctrlProp8.xml><?xml version="1.0" encoding="utf-8"?>
<formControlPr xmlns="http://schemas.microsoft.com/office/spreadsheetml/2009/9/main" objectType="Scroll" dx="15" fmlaLink="$AG$3" horiz="1" max="365" min="1" page="10" val="20"/>
</file>

<file path=xl/ctrlProps/ctrlProp9.xml><?xml version="1.0" encoding="utf-8"?>
<formControlPr xmlns="http://schemas.microsoft.com/office/spreadsheetml/2009/9/main" objectType="Scroll" dx="15" horiz="1" max="100" page="10" val="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g"/><Relationship Id="rId2" Type="http://schemas.openxmlformats.org/officeDocument/2006/relationships/image" Target="../media/image6.jpg"/><Relationship Id="rId1" Type="http://schemas.openxmlformats.org/officeDocument/2006/relationships/image" Target="../media/image5.jpg"/><Relationship Id="rId5" Type="http://schemas.openxmlformats.org/officeDocument/2006/relationships/image" Target="../media/image9.jpg"/><Relationship Id="rId4" Type="http://schemas.openxmlformats.org/officeDocument/2006/relationships/image" Target="../media/image8.jp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jpg"/><Relationship Id="rId1" Type="http://schemas.openxmlformats.org/officeDocument/2006/relationships/image" Target="../media/image10.jp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4.jpg"/><Relationship Id="rId2" Type="http://schemas.openxmlformats.org/officeDocument/2006/relationships/image" Target="../media/image13.jpg"/><Relationship Id="rId1" Type="http://schemas.openxmlformats.org/officeDocument/2006/relationships/image" Target="../media/image1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314325</xdr:colOff>
      <xdr:row>5</xdr:row>
      <xdr:rowOff>66675</xdr:rowOff>
    </xdr:from>
    <xdr:to>
      <xdr:col>10</xdr:col>
      <xdr:colOff>619928</xdr:colOff>
      <xdr:row>19</xdr:row>
      <xdr:rowOff>171450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0" y="1123950"/>
          <a:ext cx="3401228" cy="2781300"/>
        </a:xfrm>
        <a:prstGeom prst="rect">
          <a:avLst/>
        </a:prstGeom>
      </xdr:spPr>
    </xdr:pic>
    <xdr:clientData/>
  </xdr:twoCellAnchor>
  <xdr:twoCellAnchor>
    <xdr:from>
      <xdr:col>13</xdr:col>
      <xdr:colOff>114300</xdr:colOff>
      <xdr:row>9</xdr:row>
      <xdr:rowOff>47625</xdr:rowOff>
    </xdr:from>
    <xdr:to>
      <xdr:col>13</xdr:col>
      <xdr:colOff>523875</xdr:colOff>
      <xdr:row>12</xdr:row>
      <xdr:rowOff>28575</xdr:rowOff>
    </xdr:to>
    <xdr:sp macro="" textlink="">
      <xdr:nvSpPr>
        <xdr:cNvPr id="3" name="Right Arrow 2">
          <a:extLst>
            <a:ext uri="{FF2B5EF4-FFF2-40B4-BE49-F238E27FC236}">
              <a16:creationId xmlns:a16="http://schemas.microsoft.com/office/drawing/2014/main" xmlns="" id="{BA3B0203-6313-415F-9A12-79086298439E}"/>
            </a:ext>
          </a:extLst>
        </xdr:cNvPr>
        <xdr:cNvSpPr/>
      </xdr:nvSpPr>
      <xdr:spPr>
        <a:xfrm>
          <a:off x="1343025" y="1866900"/>
          <a:ext cx="409575" cy="55245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14</xdr:col>
      <xdr:colOff>1209675</xdr:colOff>
      <xdr:row>10</xdr:row>
      <xdr:rowOff>114300</xdr:rowOff>
    </xdr:from>
    <xdr:to>
      <xdr:col>16</xdr:col>
      <xdr:colOff>2297100</xdr:colOff>
      <xdr:row>25</xdr:row>
      <xdr:rowOff>28575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xmlns="" id="{748EB046-5C05-4AD6-B8B5-8A98972AEB89}"/>
            </a:ext>
          </a:extLst>
        </xdr:cNvPr>
        <xdr:cNvGrpSpPr/>
      </xdr:nvGrpSpPr>
      <xdr:grpSpPr>
        <a:xfrm>
          <a:off x="10725150" y="2133600"/>
          <a:ext cx="3402000" cy="2838450"/>
          <a:chOff x="4572000" y="781050"/>
          <a:chExt cx="3867150" cy="3162300"/>
        </a:xfrm>
      </xdr:grpSpPr>
      <xdr:pic>
        <xdr:nvPicPr>
          <xdr:cNvPr id="6" name="Picture 5">
            <a:extLst>
              <a:ext uri="{FF2B5EF4-FFF2-40B4-BE49-F238E27FC236}">
                <a16:creationId xmlns:a16="http://schemas.microsoft.com/office/drawing/2014/main" xmlns="" id="{4880A8B1-DF04-431B-A275-BCC67A3AD52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72000" y="781050"/>
            <a:ext cx="3867150" cy="3162300"/>
          </a:xfrm>
          <a:prstGeom prst="rect">
            <a:avLst/>
          </a:prstGeom>
        </xdr:spPr>
      </xdr:pic>
      <xdr:sp macro="" textlink="">
        <xdr:nvSpPr>
          <xdr:cNvPr id="7" name="Rounded Rectangle 4">
            <a:extLst>
              <a:ext uri="{FF2B5EF4-FFF2-40B4-BE49-F238E27FC236}">
                <a16:creationId xmlns:a16="http://schemas.microsoft.com/office/drawing/2014/main" xmlns="" id="{0C73A375-26C4-42EA-B9D9-DE22DDC1D2A8}"/>
              </a:ext>
            </a:extLst>
          </xdr:cNvPr>
          <xdr:cNvSpPr/>
        </xdr:nvSpPr>
        <xdr:spPr>
          <a:xfrm>
            <a:off x="4829175" y="2609850"/>
            <a:ext cx="571500" cy="180975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495300</xdr:colOff>
      <xdr:row>13</xdr:row>
      <xdr:rowOff>131192</xdr:rowOff>
    </xdr:from>
    <xdr:to>
      <xdr:col>11</xdr:col>
      <xdr:colOff>476916</xdr:colOff>
      <xdr:row>28</xdr:row>
      <xdr:rowOff>152401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2731517"/>
          <a:ext cx="3029616" cy="2888234"/>
        </a:xfrm>
        <a:prstGeom prst="rect">
          <a:avLst/>
        </a:prstGeom>
      </xdr:spPr>
    </xdr:pic>
    <xdr:clientData/>
  </xdr:twoCellAnchor>
  <xdr:twoCellAnchor editAs="oneCell">
    <xdr:from>
      <xdr:col>18</xdr:col>
      <xdr:colOff>504825</xdr:colOff>
      <xdr:row>6</xdr:row>
      <xdr:rowOff>47625</xdr:rowOff>
    </xdr:from>
    <xdr:to>
      <xdr:col>20</xdr:col>
      <xdr:colOff>476249</xdr:colOff>
      <xdr:row>8</xdr:row>
      <xdr:rowOff>85725</xdr:rowOff>
    </xdr:to>
    <xdr:pic>
      <xdr:nvPicPr>
        <xdr:cNvPr id="4" name="Picture 3" descr="380.jpg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4306550" y="1304925"/>
          <a:ext cx="1190624" cy="419100"/>
        </a:xfrm>
        <a:prstGeom prst="rect">
          <a:avLst/>
        </a:prstGeom>
      </xdr:spPr>
    </xdr:pic>
    <xdr:clientData/>
  </xdr:twoCellAnchor>
  <xdr:twoCellAnchor>
    <xdr:from>
      <xdr:col>3</xdr:col>
      <xdr:colOff>104775</xdr:colOff>
      <xdr:row>23</xdr:row>
      <xdr:rowOff>104775</xdr:rowOff>
    </xdr:from>
    <xdr:to>
      <xdr:col>3</xdr:col>
      <xdr:colOff>314325</xdr:colOff>
      <xdr:row>25</xdr:row>
      <xdr:rowOff>152400</xdr:rowOff>
    </xdr:to>
    <xdr:sp macro="" textlink="">
      <xdr:nvSpPr>
        <xdr:cNvPr id="5" name="Right Arrow 4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/>
      </xdr:nvSpPr>
      <xdr:spPr>
        <a:xfrm>
          <a:off x="1790700" y="4619625"/>
          <a:ext cx="209550" cy="428625"/>
        </a:xfrm>
        <a:prstGeom prst="right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4</xdr:col>
      <xdr:colOff>152400</xdr:colOff>
      <xdr:row>13</xdr:row>
      <xdr:rowOff>152400</xdr:rowOff>
    </xdr:from>
    <xdr:to>
      <xdr:col>4</xdr:col>
      <xdr:colOff>447675</xdr:colOff>
      <xdr:row>15</xdr:row>
      <xdr:rowOff>66675</xdr:rowOff>
    </xdr:to>
    <xdr:sp macro="" textlink="">
      <xdr:nvSpPr>
        <xdr:cNvPr id="6" name="Oval 5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/>
      </xdr:nvSpPr>
      <xdr:spPr>
        <a:xfrm>
          <a:off x="2447925" y="2752725"/>
          <a:ext cx="295275" cy="295275"/>
        </a:xfrm>
        <a:prstGeom prst="ellipse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363537</xdr:colOff>
      <xdr:row>15</xdr:row>
      <xdr:rowOff>28575</xdr:rowOff>
    </xdr:from>
    <xdr:to>
      <xdr:col>8</xdr:col>
      <xdr:colOff>393700</xdr:colOff>
      <xdr:row>21</xdr:row>
      <xdr:rowOff>52387</xdr:rowOff>
    </xdr:to>
    <xdr:sp macro="" textlink="">
      <xdr:nvSpPr>
        <xdr:cNvPr id="7" name="Freeform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/>
      </xdr:nvSpPr>
      <xdr:spPr>
        <a:xfrm>
          <a:off x="2659062" y="3009900"/>
          <a:ext cx="2468563" cy="1176337"/>
        </a:xfrm>
        <a:custGeom>
          <a:avLst/>
          <a:gdLst>
            <a:gd name="connsiteX0" fmla="*/ 17463 w 2478088"/>
            <a:gd name="connsiteY0" fmla="*/ 0 h 1204912"/>
            <a:gd name="connsiteX1" fmla="*/ 131763 w 2478088"/>
            <a:gd name="connsiteY1" fmla="*/ 95250 h 1204912"/>
            <a:gd name="connsiteX2" fmla="*/ 808038 w 2478088"/>
            <a:gd name="connsiteY2" fmla="*/ 457200 h 1204912"/>
            <a:gd name="connsiteX3" fmla="*/ 998538 w 2478088"/>
            <a:gd name="connsiteY3" fmla="*/ 1085850 h 1204912"/>
            <a:gd name="connsiteX4" fmla="*/ 2293938 w 2478088"/>
            <a:gd name="connsiteY4" fmla="*/ 1171575 h 1204912"/>
            <a:gd name="connsiteX5" fmla="*/ 2103438 w 2478088"/>
            <a:gd name="connsiteY5" fmla="*/ 952500 h 1204912"/>
            <a:gd name="connsiteX0" fmla="*/ 17463 w 2478088"/>
            <a:gd name="connsiteY0" fmla="*/ 0 h 1204912"/>
            <a:gd name="connsiteX1" fmla="*/ 131763 w 2478088"/>
            <a:gd name="connsiteY1" fmla="*/ 95250 h 1204912"/>
            <a:gd name="connsiteX2" fmla="*/ 150813 w 2478088"/>
            <a:gd name="connsiteY2" fmla="*/ 142875 h 1204912"/>
            <a:gd name="connsiteX3" fmla="*/ 808038 w 2478088"/>
            <a:gd name="connsiteY3" fmla="*/ 457200 h 1204912"/>
            <a:gd name="connsiteX4" fmla="*/ 998538 w 2478088"/>
            <a:gd name="connsiteY4" fmla="*/ 1085850 h 1204912"/>
            <a:gd name="connsiteX5" fmla="*/ 2293938 w 2478088"/>
            <a:gd name="connsiteY5" fmla="*/ 1171575 h 1204912"/>
            <a:gd name="connsiteX6" fmla="*/ 2103438 w 2478088"/>
            <a:gd name="connsiteY6" fmla="*/ 952500 h 1204912"/>
            <a:gd name="connsiteX0" fmla="*/ 17463 w 2478088"/>
            <a:gd name="connsiteY0" fmla="*/ 0 h 1204912"/>
            <a:gd name="connsiteX1" fmla="*/ 131763 w 2478088"/>
            <a:gd name="connsiteY1" fmla="*/ 95250 h 1204912"/>
            <a:gd name="connsiteX2" fmla="*/ 150813 w 2478088"/>
            <a:gd name="connsiteY2" fmla="*/ 142875 h 1204912"/>
            <a:gd name="connsiteX3" fmla="*/ 141288 w 2478088"/>
            <a:gd name="connsiteY3" fmla="*/ 200025 h 1204912"/>
            <a:gd name="connsiteX4" fmla="*/ 808038 w 2478088"/>
            <a:gd name="connsiteY4" fmla="*/ 457200 h 1204912"/>
            <a:gd name="connsiteX5" fmla="*/ 998538 w 2478088"/>
            <a:gd name="connsiteY5" fmla="*/ 1085850 h 1204912"/>
            <a:gd name="connsiteX6" fmla="*/ 2293938 w 2478088"/>
            <a:gd name="connsiteY6" fmla="*/ 1171575 h 1204912"/>
            <a:gd name="connsiteX7" fmla="*/ 2103438 w 2478088"/>
            <a:gd name="connsiteY7" fmla="*/ 952500 h 120491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</a:cxnLst>
          <a:rect l="l" t="t" r="r" b="b"/>
          <a:pathLst>
            <a:path w="2478088" h="1204912">
              <a:moveTo>
                <a:pt x="17463" y="0"/>
              </a:moveTo>
              <a:cubicBezTo>
                <a:pt x="8731" y="9525"/>
                <a:pt x="0" y="19050"/>
                <a:pt x="131763" y="95250"/>
              </a:cubicBezTo>
              <a:cubicBezTo>
                <a:pt x="152400" y="114300"/>
                <a:pt x="38101" y="82550"/>
                <a:pt x="150813" y="142875"/>
              </a:cubicBezTo>
              <a:cubicBezTo>
                <a:pt x="157163" y="153987"/>
                <a:pt x="31751" y="147638"/>
                <a:pt x="141288" y="200025"/>
              </a:cubicBezTo>
              <a:cubicBezTo>
                <a:pt x="250826" y="252413"/>
                <a:pt x="665163" y="309562"/>
                <a:pt x="808038" y="457200"/>
              </a:cubicBezTo>
              <a:cubicBezTo>
                <a:pt x="950913" y="604838"/>
                <a:pt x="750888" y="966788"/>
                <a:pt x="998538" y="1085850"/>
              </a:cubicBezTo>
              <a:cubicBezTo>
                <a:pt x="1246188" y="1204912"/>
                <a:pt x="2109788" y="1193800"/>
                <a:pt x="2293938" y="1171575"/>
              </a:cubicBezTo>
              <a:cubicBezTo>
                <a:pt x="2478088" y="1149350"/>
                <a:pt x="2290763" y="1050925"/>
                <a:pt x="2103438" y="952500"/>
              </a:cubicBezTo>
            </a:path>
          </a:pathLst>
        </a:custGeom>
        <a:ln>
          <a:solidFill>
            <a:srgbClr val="0000FF"/>
          </a:solidFill>
          <a:headEnd type="arrow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13</xdr:row>
          <xdr:rowOff>180975</xdr:rowOff>
        </xdr:from>
        <xdr:to>
          <xdr:col>1</xdr:col>
          <xdr:colOff>476250</xdr:colOff>
          <xdr:row>15</xdr:row>
          <xdr:rowOff>19050</xdr:rowOff>
        </xdr:to>
        <xdr:sp macro="" textlink="">
          <xdr:nvSpPr>
            <xdr:cNvPr id="2049" name="Option 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xmlns="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14</xdr:row>
          <xdr:rowOff>171450</xdr:rowOff>
        </xdr:from>
        <xdr:to>
          <xdr:col>1</xdr:col>
          <xdr:colOff>476250</xdr:colOff>
          <xdr:row>16</xdr:row>
          <xdr:rowOff>0</xdr:rowOff>
        </xdr:to>
        <xdr:sp macro="" textlink="">
          <xdr:nvSpPr>
            <xdr:cNvPr id="2050" name="Option 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xmlns="" id="{00000000-0008-0000-02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15</xdr:row>
          <xdr:rowOff>180975</xdr:rowOff>
        </xdr:from>
        <xdr:to>
          <xdr:col>1</xdr:col>
          <xdr:colOff>476250</xdr:colOff>
          <xdr:row>17</xdr:row>
          <xdr:rowOff>9525</xdr:rowOff>
        </xdr:to>
        <xdr:sp macro="" textlink="">
          <xdr:nvSpPr>
            <xdr:cNvPr id="2051" name="Option Butto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xmlns="" id="{00000000-0008-0000-02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16</xdr:row>
          <xdr:rowOff>180975</xdr:rowOff>
        </xdr:from>
        <xdr:to>
          <xdr:col>1</xdr:col>
          <xdr:colOff>476250</xdr:colOff>
          <xdr:row>18</xdr:row>
          <xdr:rowOff>19050</xdr:rowOff>
        </xdr:to>
        <xdr:sp macro="" textlink="">
          <xdr:nvSpPr>
            <xdr:cNvPr id="2052" name="Option Button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xmlns="" id="{00000000-0008-0000-02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17</xdr:row>
          <xdr:rowOff>171450</xdr:rowOff>
        </xdr:from>
        <xdr:to>
          <xdr:col>1</xdr:col>
          <xdr:colOff>476250</xdr:colOff>
          <xdr:row>19</xdr:row>
          <xdr:rowOff>9525</xdr:rowOff>
        </xdr:to>
        <xdr:sp macro="" textlink="">
          <xdr:nvSpPr>
            <xdr:cNvPr id="2053" name="Option Butto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xmlns="" id="{00000000-0008-0000-02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180975</xdr:colOff>
      <xdr:row>5</xdr:row>
      <xdr:rowOff>180975</xdr:rowOff>
    </xdr:from>
    <xdr:to>
      <xdr:col>15</xdr:col>
      <xdr:colOff>104775</xdr:colOff>
      <xdr:row>7</xdr:row>
      <xdr:rowOff>9525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/>
      </xdr:nvSpPr>
      <xdr:spPr>
        <a:xfrm>
          <a:off x="3371850" y="1238250"/>
          <a:ext cx="533400" cy="2571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15</xdr:col>
      <xdr:colOff>161925</xdr:colOff>
      <xdr:row>6</xdr:row>
      <xdr:rowOff>123825</xdr:rowOff>
    </xdr:from>
    <xdr:to>
      <xdr:col>15</xdr:col>
      <xdr:colOff>542925</xdr:colOff>
      <xdr:row>6</xdr:row>
      <xdr:rowOff>125413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CxnSpPr/>
      </xdr:nvCxnSpPr>
      <xdr:spPr>
        <a:xfrm>
          <a:off x="3962400" y="1371600"/>
          <a:ext cx="381000" cy="1588"/>
        </a:xfrm>
        <a:prstGeom prst="straightConnector1">
          <a:avLst/>
        </a:prstGeom>
        <a:ln>
          <a:solidFill>
            <a:srgbClr val="0000FF"/>
          </a:solidFill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171450</xdr:colOff>
      <xdr:row>7</xdr:row>
      <xdr:rowOff>38100</xdr:rowOff>
    </xdr:from>
    <xdr:to>
      <xdr:col>14</xdr:col>
      <xdr:colOff>533400</xdr:colOff>
      <xdr:row>9</xdr:row>
      <xdr:rowOff>61913</xdr:rowOff>
    </xdr:to>
    <xdr:sp macro="" textlink="">
      <xdr:nvSpPr>
        <xdr:cNvPr id="4" name="Freeform 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/>
      </xdr:nvSpPr>
      <xdr:spPr>
        <a:xfrm>
          <a:off x="2028825" y="1524000"/>
          <a:ext cx="1695450" cy="404813"/>
        </a:xfrm>
        <a:custGeom>
          <a:avLst/>
          <a:gdLst>
            <a:gd name="connsiteX0" fmla="*/ 1695450 w 1695450"/>
            <a:gd name="connsiteY0" fmla="*/ 28575 h 557213"/>
            <a:gd name="connsiteX1" fmla="*/ 981075 w 1695450"/>
            <a:gd name="connsiteY1" fmla="*/ 552450 h 557213"/>
            <a:gd name="connsiteX2" fmla="*/ 0 w 1695450"/>
            <a:gd name="connsiteY2" fmla="*/ 0 h 557213"/>
            <a:gd name="connsiteX0" fmla="*/ 1695450 w 1695450"/>
            <a:gd name="connsiteY0" fmla="*/ 28575 h 404813"/>
            <a:gd name="connsiteX1" fmla="*/ 981075 w 1695450"/>
            <a:gd name="connsiteY1" fmla="*/ 400050 h 404813"/>
            <a:gd name="connsiteX2" fmla="*/ 0 w 1695450"/>
            <a:gd name="connsiteY2" fmla="*/ 0 h 40481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695450" h="404813">
              <a:moveTo>
                <a:pt x="1695450" y="28575"/>
              </a:moveTo>
              <a:cubicBezTo>
                <a:pt x="1479550" y="292894"/>
                <a:pt x="1263650" y="404813"/>
                <a:pt x="981075" y="400050"/>
              </a:cubicBezTo>
              <a:cubicBezTo>
                <a:pt x="698500" y="395288"/>
                <a:pt x="349250" y="273844"/>
                <a:pt x="0" y="0"/>
              </a:cubicBezTo>
            </a:path>
          </a:pathLst>
        </a:custGeom>
        <a:ln>
          <a:solidFill>
            <a:srgbClr val="00B050"/>
          </a:solidFill>
          <a:headEnd type="none" w="med" len="med"/>
          <a:tailEnd type="arrow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13</xdr:col>
      <xdr:colOff>9525</xdr:colOff>
      <xdr:row>8</xdr:row>
      <xdr:rowOff>28575</xdr:rowOff>
    </xdr:from>
    <xdr:to>
      <xdr:col>14</xdr:col>
      <xdr:colOff>0</xdr:colOff>
      <xdr:row>10</xdr:row>
      <xdr:rowOff>57150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 txBox="1"/>
      </xdr:nvSpPr>
      <xdr:spPr>
        <a:xfrm>
          <a:off x="2590800" y="1704975"/>
          <a:ext cx="60007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1100" b="1">
              <a:solidFill>
                <a:srgbClr val="FF0000"/>
              </a:solidFill>
            </a:rPr>
            <a:t>x 1</a:t>
          </a:r>
          <a:r>
            <a:rPr lang="id-ID" sz="1100" b="1">
              <a:solidFill>
                <a:srgbClr val="FF0000"/>
              </a:solidFill>
            </a:rPr>
            <a:t>0</a:t>
          </a:r>
          <a:r>
            <a:rPr lang="en-US" sz="1100" b="1">
              <a:solidFill>
                <a:srgbClr val="FF0000"/>
              </a:solidFill>
            </a:rPr>
            <a:t>.000</a:t>
          </a:r>
        </a:p>
      </xdr:txBody>
    </xdr:sp>
    <xdr:clientData/>
  </xdr:twoCellAnchor>
  <xdr:twoCellAnchor>
    <xdr:from>
      <xdr:col>13</xdr:col>
      <xdr:colOff>47626</xdr:colOff>
      <xdr:row>2</xdr:row>
      <xdr:rowOff>0</xdr:rowOff>
    </xdr:from>
    <xdr:to>
      <xdr:col>15</xdr:col>
      <xdr:colOff>571500</xdr:colOff>
      <xdr:row>5</xdr:row>
      <xdr:rowOff>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00000000-0008-0000-0300-000006000000}"/>
            </a:ext>
          </a:extLst>
        </xdr:cNvPr>
        <xdr:cNvSpPr txBox="1"/>
      </xdr:nvSpPr>
      <xdr:spPr>
        <a:xfrm>
          <a:off x="2628901" y="485775"/>
          <a:ext cx="1743074" cy="571500"/>
        </a:xfrm>
        <a:prstGeom prst="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wrap="square" rtlCol="0" anchor="ctr"/>
        <a:lstStyle/>
        <a:p>
          <a:pPr algn="ctr"/>
          <a:r>
            <a:rPr lang="en-US" sz="1000" b="1" i="1"/>
            <a:t>perkecil menjadi angka di</a:t>
          </a:r>
          <a:r>
            <a:rPr lang="en-US" sz="1000" b="1" i="1" baseline="0"/>
            <a:t> bawah 30.000 (nilai terbesar yang diperbolehkan)</a:t>
          </a:r>
          <a:endParaRPr lang="en-US" sz="1000" b="1" i="1"/>
        </a:p>
      </xdr:txBody>
    </xdr:sp>
    <xdr:clientData/>
  </xdr:twoCellAnchor>
  <xdr:twoCellAnchor>
    <xdr:from>
      <xdr:col>16</xdr:col>
      <xdr:colOff>114300</xdr:colOff>
      <xdr:row>2</xdr:row>
      <xdr:rowOff>28575</xdr:rowOff>
    </xdr:from>
    <xdr:to>
      <xdr:col>16</xdr:col>
      <xdr:colOff>533400</xdr:colOff>
      <xdr:row>4</xdr:row>
      <xdr:rowOff>85725</xdr:rowOff>
    </xdr:to>
    <xdr:sp macro="" textlink="">
      <xdr:nvSpPr>
        <xdr:cNvPr id="7" name="Right Arrow 6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/>
      </xdr:nvSpPr>
      <xdr:spPr>
        <a:xfrm>
          <a:off x="4476750" y="514350"/>
          <a:ext cx="419100" cy="43815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723900</xdr:colOff>
          <xdr:row>6</xdr:row>
          <xdr:rowOff>38100</xdr:rowOff>
        </xdr:from>
        <xdr:to>
          <xdr:col>11</xdr:col>
          <xdr:colOff>1181100</xdr:colOff>
          <xdr:row>6</xdr:row>
          <xdr:rowOff>190500</xdr:rowOff>
        </xdr:to>
        <xdr:sp macro="" textlink="">
          <xdr:nvSpPr>
            <xdr:cNvPr id="8193" name="Scroll Bar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xmlns="" id="{00000000-0008-0000-03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23</xdr:col>
      <xdr:colOff>180975</xdr:colOff>
      <xdr:row>5</xdr:row>
      <xdr:rowOff>180975</xdr:rowOff>
    </xdr:from>
    <xdr:to>
      <xdr:col>24</xdr:col>
      <xdr:colOff>104775</xdr:colOff>
      <xdr:row>7</xdr:row>
      <xdr:rowOff>9525</xdr:rowOff>
    </xdr:to>
    <xdr:sp macro="" textlink="">
      <xdr:nvSpPr>
        <xdr:cNvPr id="11" name="Oval 10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/>
      </xdr:nvSpPr>
      <xdr:spPr>
        <a:xfrm>
          <a:off x="3476625" y="1238250"/>
          <a:ext cx="533400" cy="2571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24</xdr:col>
      <xdr:colOff>161925</xdr:colOff>
      <xdr:row>6</xdr:row>
      <xdr:rowOff>123825</xdr:rowOff>
    </xdr:from>
    <xdr:to>
      <xdr:col>24</xdr:col>
      <xdr:colOff>542925</xdr:colOff>
      <xdr:row>6</xdr:row>
      <xdr:rowOff>125413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xmlns="" id="{00000000-0008-0000-0300-00000C000000}"/>
            </a:ext>
          </a:extLst>
        </xdr:cNvPr>
        <xdr:cNvCxnSpPr/>
      </xdr:nvCxnSpPr>
      <xdr:spPr>
        <a:xfrm>
          <a:off x="4067175" y="1371600"/>
          <a:ext cx="381000" cy="1588"/>
        </a:xfrm>
        <a:prstGeom prst="straightConnector1">
          <a:avLst/>
        </a:prstGeom>
        <a:ln>
          <a:solidFill>
            <a:srgbClr val="0000FF"/>
          </a:solidFill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171450</xdr:colOff>
      <xdr:row>7</xdr:row>
      <xdr:rowOff>38100</xdr:rowOff>
    </xdr:from>
    <xdr:to>
      <xdr:col>23</xdr:col>
      <xdr:colOff>533400</xdr:colOff>
      <xdr:row>9</xdr:row>
      <xdr:rowOff>61913</xdr:rowOff>
    </xdr:to>
    <xdr:sp macro="" textlink="">
      <xdr:nvSpPr>
        <xdr:cNvPr id="13" name="Freeform 3">
          <a:extLst>
            <a:ext uri="{FF2B5EF4-FFF2-40B4-BE49-F238E27FC236}">
              <a16:creationId xmlns:a16="http://schemas.microsoft.com/office/drawing/2014/main" xmlns="" id="{00000000-0008-0000-0300-00000D000000}"/>
            </a:ext>
          </a:extLst>
        </xdr:cNvPr>
        <xdr:cNvSpPr/>
      </xdr:nvSpPr>
      <xdr:spPr>
        <a:xfrm>
          <a:off x="1952625" y="1524000"/>
          <a:ext cx="1876425" cy="404813"/>
        </a:xfrm>
        <a:custGeom>
          <a:avLst/>
          <a:gdLst>
            <a:gd name="connsiteX0" fmla="*/ 1695450 w 1695450"/>
            <a:gd name="connsiteY0" fmla="*/ 28575 h 557213"/>
            <a:gd name="connsiteX1" fmla="*/ 981075 w 1695450"/>
            <a:gd name="connsiteY1" fmla="*/ 552450 h 557213"/>
            <a:gd name="connsiteX2" fmla="*/ 0 w 1695450"/>
            <a:gd name="connsiteY2" fmla="*/ 0 h 557213"/>
            <a:gd name="connsiteX0" fmla="*/ 1695450 w 1695450"/>
            <a:gd name="connsiteY0" fmla="*/ 28575 h 404813"/>
            <a:gd name="connsiteX1" fmla="*/ 981075 w 1695450"/>
            <a:gd name="connsiteY1" fmla="*/ 400050 h 404813"/>
            <a:gd name="connsiteX2" fmla="*/ 0 w 1695450"/>
            <a:gd name="connsiteY2" fmla="*/ 0 h 40481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695450" h="404813">
              <a:moveTo>
                <a:pt x="1695450" y="28575"/>
              </a:moveTo>
              <a:cubicBezTo>
                <a:pt x="1479550" y="292894"/>
                <a:pt x="1263650" y="404813"/>
                <a:pt x="981075" y="400050"/>
              </a:cubicBezTo>
              <a:cubicBezTo>
                <a:pt x="698500" y="395288"/>
                <a:pt x="349250" y="273844"/>
                <a:pt x="0" y="0"/>
              </a:cubicBezTo>
            </a:path>
          </a:pathLst>
        </a:custGeom>
        <a:ln>
          <a:solidFill>
            <a:srgbClr val="00B050"/>
          </a:solidFill>
          <a:headEnd type="none" w="med" len="med"/>
          <a:tailEnd type="arrow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21</xdr:col>
      <xdr:colOff>819150</xdr:colOff>
      <xdr:row>7</xdr:row>
      <xdr:rowOff>9525</xdr:rowOff>
    </xdr:from>
    <xdr:to>
      <xdr:col>23</xdr:col>
      <xdr:colOff>38100</xdr:colOff>
      <xdr:row>10</xdr:row>
      <xdr:rowOff>142875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xmlns="" id="{00000000-0008-0000-0300-00000E000000}"/>
            </a:ext>
          </a:extLst>
        </xdr:cNvPr>
        <xdr:cNvSpPr txBox="1"/>
      </xdr:nvSpPr>
      <xdr:spPr>
        <a:xfrm>
          <a:off x="2600325" y="1495425"/>
          <a:ext cx="733425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900" b="1">
              <a:solidFill>
                <a:srgbClr val="FF0000"/>
              </a:solidFill>
            </a:rPr>
            <a:t>/         10.000</a:t>
          </a:r>
          <a:r>
            <a:rPr lang="en-US" sz="900" b="1" baseline="0">
              <a:solidFill>
                <a:srgbClr val="FF0000"/>
              </a:solidFill>
            </a:rPr>
            <a:t> </a:t>
          </a:r>
          <a:r>
            <a:rPr lang="en-US" sz="900" b="1" i="1" baseline="0">
              <a:solidFill>
                <a:srgbClr val="3333FF"/>
              </a:solidFill>
            </a:rPr>
            <a:t>atau</a:t>
          </a:r>
          <a:r>
            <a:rPr lang="en-US" sz="900" b="1" i="1">
              <a:solidFill>
                <a:srgbClr val="3333FF"/>
              </a:solidFill>
            </a:rPr>
            <a:t>  </a:t>
          </a:r>
          <a:r>
            <a:rPr lang="en-US" sz="900" b="1" i="1">
              <a:solidFill>
                <a:srgbClr val="FF0000"/>
              </a:solidFill>
            </a:rPr>
            <a:t> </a:t>
          </a:r>
          <a:r>
            <a:rPr lang="en-US" sz="900" b="1">
              <a:solidFill>
                <a:srgbClr val="FF0000"/>
              </a:solidFill>
            </a:rPr>
            <a:t>      (100 x</a:t>
          </a:r>
          <a:r>
            <a:rPr lang="en-US" sz="900" b="1" baseline="0">
              <a:solidFill>
                <a:srgbClr val="FF0000"/>
              </a:solidFill>
            </a:rPr>
            <a:t> 100)</a:t>
          </a:r>
          <a:endParaRPr lang="en-US" sz="900" b="1">
            <a:solidFill>
              <a:srgbClr val="FF0000"/>
            </a:solidFill>
          </a:endParaRPr>
        </a:p>
      </xdr:txBody>
    </xdr:sp>
    <xdr:clientData/>
  </xdr:twoCellAnchor>
  <xdr:twoCellAnchor>
    <xdr:from>
      <xdr:col>22</xdr:col>
      <xdr:colOff>47626</xdr:colOff>
      <xdr:row>2</xdr:row>
      <xdr:rowOff>95250</xdr:rowOff>
    </xdr:from>
    <xdr:to>
      <xdr:col>24</xdr:col>
      <xdr:colOff>571500</xdr:colOff>
      <xdr:row>4</xdr:row>
      <xdr:rowOff>104775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xmlns="" id="{00000000-0008-0000-0300-00000F000000}"/>
            </a:ext>
          </a:extLst>
        </xdr:cNvPr>
        <xdr:cNvSpPr txBox="1"/>
      </xdr:nvSpPr>
      <xdr:spPr>
        <a:xfrm>
          <a:off x="2733676" y="581025"/>
          <a:ext cx="1743074" cy="390525"/>
        </a:xfrm>
        <a:prstGeom prst="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wrap="square" rtlCol="0" anchor="ctr"/>
        <a:lstStyle/>
        <a:p>
          <a:pPr algn="ctr"/>
          <a:r>
            <a:rPr lang="en-US" sz="1000" b="1" i="1"/>
            <a:t>perbesar</a:t>
          </a:r>
          <a:r>
            <a:rPr lang="en-US" sz="1000" b="1" i="1" baseline="0"/>
            <a:t> angka menjadi bilangan bulat</a:t>
          </a:r>
          <a:endParaRPr lang="en-US" sz="1000" b="1" i="1"/>
        </a:p>
      </xdr:txBody>
    </xdr:sp>
    <xdr:clientData/>
  </xdr:twoCellAnchor>
  <xdr:twoCellAnchor>
    <xdr:from>
      <xdr:col>25</xdr:col>
      <xdr:colOff>123825</xdr:colOff>
      <xdr:row>2</xdr:row>
      <xdr:rowOff>114300</xdr:rowOff>
    </xdr:from>
    <xdr:to>
      <xdr:col>25</xdr:col>
      <xdr:colOff>542925</xdr:colOff>
      <xdr:row>4</xdr:row>
      <xdr:rowOff>9525</xdr:rowOff>
    </xdr:to>
    <xdr:sp macro="" textlink="">
      <xdr:nvSpPr>
        <xdr:cNvPr id="16" name="Right Arrow 6">
          <a:extLst>
            <a:ext uri="{FF2B5EF4-FFF2-40B4-BE49-F238E27FC236}">
              <a16:creationId xmlns:a16="http://schemas.microsoft.com/office/drawing/2014/main" xmlns="" id="{00000000-0008-0000-0300-000010000000}"/>
            </a:ext>
          </a:extLst>
        </xdr:cNvPr>
        <xdr:cNvSpPr/>
      </xdr:nvSpPr>
      <xdr:spPr>
        <a:xfrm>
          <a:off x="4638675" y="600075"/>
          <a:ext cx="419100" cy="27622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723900</xdr:colOff>
          <xdr:row>6</xdr:row>
          <xdr:rowOff>38100</xdr:rowOff>
        </xdr:from>
        <xdr:to>
          <xdr:col>20</xdr:col>
          <xdr:colOff>1181100</xdr:colOff>
          <xdr:row>6</xdr:row>
          <xdr:rowOff>190500</xdr:rowOff>
        </xdr:to>
        <xdr:sp macro="" textlink="">
          <xdr:nvSpPr>
            <xdr:cNvPr id="8194" name="Scroll Bar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xmlns="" id="{00000000-0008-0000-03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33</xdr:col>
      <xdr:colOff>9525</xdr:colOff>
      <xdr:row>5</xdr:row>
      <xdr:rowOff>152400</xdr:rowOff>
    </xdr:from>
    <xdr:to>
      <xdr:col>33</xdr:col>
      <xdr:colOff>581025</xdr:colOff>
      <xdr:row>7</xdr:row>
      <xdr:rowOff>47625</xdr:rowOff>
    </xdr:to>
    <xdr:sp macro="" textlink="">
      <xdr:nvSpPr>
        <xdr:cNvPr id="24" name="Oval 23">
          <a:extLst>
            <a:ext uri="{FF2B5EF4-FFF2-40B4-BE49-F238E27FC236}">
              <a16:creationId xmlns:a16="http://schemas.microsoft.com/office/drawing/2014/main" xmlns="" id="{00000000-0008-0000-0300-000018000000}"/>
            </a:ext>
          </a:extLst>
        </xdr:cNvPr>
        <xdr:cNvSpPr/>
      </xdr:nvSpPr>
      <xdr:spPr>
        <a:xfrm>
          <a:off x="27241500" y="1228725"/>
          <a:ext cx="571500" cy="304800"/>
        </a:xfrm>
        <a:prstGeom prst="ellipse">
          <a:avLst/>
        </a:prstGeom>
        <a:noFill/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30</xdr:col>
      <xdr:colOff>600076</xdr:colOff>
      <xdr:row>3</xdr:row>
      <xdr:rowOff>9524</xdr:rowOff>
    </xdr:from>
    <xdr:to>
      <xdr:col>33</xdr:col>
      <xdr:colOff>19051</xdr:colOff>
      <xdr:row>6</xdr:row>
      <xdr:rowOff>114299</xdr:rowOff>
    </xdr:to>
    <xdr:sp macro="" textlink="">
      <xdr:nvSpPr>
        <xdr:cNvPr id="25" name="Freeform 2">
          <a:extLst>
            <a:ext uri="{FF2B5EF4-FFF2-40B4-BE49-F238E27FC236}">
              <a16:creationId xmlns:a16="http://schemas.microsoft.com/office/drawing/2014/main" xmlns="" id="{00000000-0008-0000-0300-000019000000}"/>
            </a:ext>
          </a:extLst>
        </xdr:cNvPr>
        <xdr:cNvSpPr/>
      </xdr:nvSpPr>
      <xdr:spPr>
        <a:xfrm>
          <a:off x="2114551" y="790574"/>
          <a:ext cx="2133600" cy="685800"/>
        </a:xfrm>
        <a:custGeom>
          <a:avLst/>
          <a:gdLst>
            <a:gd name="connsiteX0" fmla="*/ 2209800 w 2209800"/>
            <a:gd name="connsiteY0" fmla="*/ 704850 h 704850"/>
            <a:gd name="connsiteX1" fmla="*/ 1457325 w 2209800"/>
            <a:gd name="connsiteY1" fmla="*/ 485775 h 704850"/>
            <a:gd name="connsiteX2" fmla="*/ 0 w 2209800"/>
            <a:gd name="connsiteY2" fmla="*/ 0 h 704850"/>
            <a:gd name="connsiteX0" fmla="*/ 2209800 w 2209800"/>
            <a:gd name="connsiteY0" fmla="*/ 704850 h 704850"/>
            <a:gd name="connsiteX1" fmla="*/ 1457325 w 2209800"/>
            <a:gd name="connsiteY1" fmla="*/ 485775 h 704850"/>
            <a:gd name="connsiteX2" fmla="*/ 600075 w 2209800"/>
            <a:gd name="connsiteY2" fmla="*/ 304800 h 704850"/>
            <a:gd name="connsiteX3" fmla="*/ 0 w 2209800"/>
            <a:gd name="connsiteY3" fmla="*/ 0 h 704850"/>
            <a:gd name="connsiteX0" fmla="*/ 2124075 w 2124075"/>
            <a:gd name="connsiteY0" fmla="*/ 752475 h 752475"/>
            <a:gd name="connsiteX1" fmla="*/ 1371600 w 2124075"/>
            <a:gd name="connsiteY1" fmla="*/ 533400 h 752475"/>
            <a:gd name="connsiteX2" fmla="*/ 514350 w 2124075"/>
            <a:gd name="connsiteY2" fmla="*/ 352425 h 752475"/>
            <a:gd name="connsiteX3" fmla="*/ 0 w 2124075"/>
            <a:gd name="connsiteY3" fmla="*/ 0 h 752475"/>
            <a:gd name="connsiteX0" fmla="*/ 2133600 w 2133600"/>
            <a:gd name="connsiteY0" fmla="*/ 676275 h 676275"/>
            <a:gd name="connsiteX1" fmla="*/ 1371600 w 2133600"/>
            <a:gd name="connsiteY1" fmla="*/ 533400 h 676275"/>
            <a:gd name="connsiteX2" fmla="*/ 514350 w 2133600"/>
            <a:gd name="connsiteY2" fmla="*/ 352425 h 676275"/>
            <a:gd name="connsiteX3" fmla="*/ 0 w 2133600"/>
            <a:gd name="connsiteY3" fmla="*/ 0 h 6762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2133600" h="676275">
              <a:moveTo>
                <a:pt x="2133600" y="676275"/>
              </a:moveTo>
              <a:cubicBezTo>
                <a:pt x="1941512" y="625475"/>
                <a:pt x="1739900" y="650875"/>
                <a:pt x="1371600" y="533400"/>
              </a:cubicBezTo>
              <a:cubicBezTo>
                <a:pt x="1111250" y="450850"/>
                <a:pt x="757238" y="433388"/>
                <a:pt x="514350" y="352425"/>
              </a:cubicBezTo>
              <a:lnTo>
                <a:pt x="0" y="0"/>
              </a:lnTo>
            </a:path>
          </a:pathLst>
        </a:custGeom>
        <a:ln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30</xdr:col>
      <xdr:colOff>1057275</xdr:colOff>
      <xdr:row>2</xdr:row>
      <xdr:rowOff>285750</xdr:rowOff>
    </xdr:from>
    <xdr:to>
      <xdr:col>31</xdr:col>
      <xdr:colOff>600075</xdr:colOff>
      <xdr:row>3</xdr:row>
      <xdr:rowOff>133350</xdr:rowOff>
    </xdr:to>
    <xdr:cxnSp macro="">
      <xdr:nvCxnSpPr>
        <xdr:cNvPr id="26" name="Straight Arrow Connector 25">
          <a:extLst>
            <a:ext uri="{FF2B5EF4-FFF2-40B4-BE49-F238E27FC236}">
              <a16:creationId xmlns:a16="http://schemas.microsoft.com/office/drawing/2014/main" xmlns="" id="{00000000-0008-0000-0300-00001A000000}"/>
            </a:ext>
          </a:extLst>
        </xdr:cNvPr>
        <xdr:cNvCxnSpPr/>
      </xdr:nvCxnSpPr>
      <xdr:spPr>
        <a:xfrm>
          <a:off x="2571750" y="771525"/>
          <a:ext cx="819150" cy="142875"/>
        </a:xfrm>
        <a:prstGeom prst="straightConnector1">
          <a:avLst/>
        </a:prstGeom>
        <a:ln>
          <a:solidFill>
            <a:srgbClr val="00B050"/>
          </a:solidFill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542923</xdr:colOff>
      <xdr:row>2</xdr:row>
      <xdr:rowOff>161925</xdr:rowOff>
    </xdr:from>
    <xdr:to>
      <xdr:col>33</xdr:col>
      <xdr:colOff>38099</xdr:colOff>
      <xdr:row>4</xdr:row>
      <xdr:rowOff>57150</xdr:rowOff>
    </xdr:to>
    <xdr:sp macro="" textlink="">
      <xdr:nvSpPr>
        <xdr:cNvPr id="27" name="Oval 26">
          <a:extLst>
            <a:ext uri="{FF2B5EF4-FFF2-40B4-BE49-F238E27FC236}">
              <a16:creationId xmlns:a16="http://schemas.microsoft.com/office/drawing/2014/main" xmlns="" id="{00000000-0008-0000-0300-00001B000000}"/>
            </a:ext>
          </a:extLst>
        </xdr:cNvPr>
        <xdr:cNvSpPr/>
      </xdr:nvSpPr>
      <xdr:spPr>
        <a:xfrm>
          <a:off x="26450923" y="647700"/>
          <a:ext cx="819151" cy="2952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609600</xdr:colOff>
          <xdr:row>2</xdr:row>
          <xdr:rowOff>19050</xdr:rowOff>
        </xdr:from>
        <xdr:to>
          <xdr:col>29</xdr:col>
          <xdr:colOff>1066800</xdr:colOff>
          <xdr:row>2</xdr:row>
          <xdr:rowOff>171450</xdr:rowOff>
        </xdr:to>
        <xdr:sp macro="" textlink="">
          <xdr:nvSpPr>
            <xdr:cNvPr id="8196" name="Scroll Bar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xmlns="" id="{00000000-0008-0000-03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2924175</xdr:colOff>
          <xdr:row>6</xdr:row>
          <xdr:rowOff>57150</xdr:rowOff>
        </xdr:from>
        <xdr:to>
          <xdr:col>5</xdr:col>
          <xdr:colOff>3381375</xdr:colOff>
          <xdr:row>6</xdr:row>
          <xdr:rowOff>209550</xdr:rowOff>
        </xdr:to>
        <xdr:sp macro="" textlink="">
          <xdr:nvSpPr>
            <xdr:cNvPr id="8197" name="Scroll Bar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xmlns="" id="{00000000-0008-0000-0300-00000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2590800</xdr:colOff>
          <xdr:row>7</xdr:row>
          <xdr:rowOff>95250</xdr:rowOff>
        </xdr:from>
        <xdr:to>
          <xdr:col>5</xdr:col>
          <xdr:colOff>2743200</xdr:colOff>
          <xdr:row>9</xdr:row>
          <xdr:rowOff>171450</xdr:rowOff>
        </xdr:to>
        <xdr:sp macro="" textlink="">
          <xdr:nvSpPr>
            <xdr:cNvPr id="8198" name="Scroll Bar 6" hidden="1">
              <a:extLst>
                <a:ext uri="{63B3BB69-23CF-44E3-9099-C40C66FF867C}">
                  <a14:compatExt spid="_x0000_s8198"/>
                </a:ext>
                <a:ext uri="{FF2B5EF4-FFF2-40B4-BE49-F238E27FC236}">
                  <a16:creationId xmlns:a16="http://schemas.microsoft.com/office/drawing/2014/main" xmlns="" id="{00000000-0008-0000-0300-00000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142875</xdr:colOff>
          <xdr:row>15</xdr:row>
          <xdr:rowOff>161925</xdr:rowOff>
        </xdr:from>
        <xdr:to>
          <xdr:col>1</xdr:col>
          <xdr:colOff>381000</xdr:colOff>
          <xdr:row>19</xdr:row>
          <xdr:rowOff>104775</xdr:rowOff>
        </xdr:to>
        <xdr:sp macro="" textlink="">
          <xdr:nvSpPr>
            <xdr:cNvPr id="8199" name="Scroll Bar 7" hidden="1">
              <a:extLst>
                <a:ext uri="{63B3BB69-23CF-44E3-9099-C40C66FF867C}">
                  <a14:compatExt spid="_x0000_s8199"/>
                </a:ext>
                <a:ext uri="{FF2B5EF4-FFF2-40B4-BE49-F238E27FC236}">
                  <a16:creationId xmlns:a16="http://schemas.microsoft.com/office/drawing/2014/main" xmlns="" id="{00000000-0008-0000-0300-00000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600075</xdr:colOff>
          <xdr:row>15</xdr:row>
          <xdr:rowOff>180975</xdr:rowOff>
        </xdr:from>
        <xdr:to>
          <xdr:col>2</xdr:col>
          <xdr:colOff>152400</xdr:colOff>
          <xdr:row>18</xdr:row>
          <xdr:rowOff>57150</xdr:rowOff>
        </xdr:to>
        <xdr:sp macro="" textlink="">
          <xdr:nvSpPr>
            <xdr:cNvPr id="8200" name="Scroll Bar 8" hidden="1">
              <a:extLst>
                <a:ext uri="{63B3BB69-23CF-44E3-9099-C40C66FF867C}">
                  <a14:compatExt spid="_x0000_s8200"/>
                </a:ext>
                <a:ext uri="{FF2B5EF4-FFF2-40B4-BE49-F238E27FC236}">
                  <a16:creationId xmlns:a16="http://schemas.microsoft.com/office/drawing/2014/main" xmlns="" id="{00000000-0008-0000-0300-00000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16</xdr:row>
          <xdr:rowOff>38100</xdr:rowOff>
        </xdr:from>
        <xdr:to>
          <xdr:col>3</xdr:col>
          <xdr:colOff>381000</xdr:colOff>
          <xdr:row>18</xdr:row>
          <xdr:rowOff>9525</xdr:rowOff>
        </xdr:to>
        <xdr:sp macro="" textlink="">
          <xdr:nvSpPr>
            <xdr:cNvPr id="8201" name="Scroll Bar 9" hidden="1">
              <a:extLst>
                <a:ext uri="{63B3BB69-23CF-44E3-9099-C40C66FF867C}">
                  <a14:compatExt spid="_x0000_s8201"/>
                </a:ext>
                <a:ext uri="{FF2B5EF4-FFF2-40B4-BE49-F238E27FC236}">
                  <a16:creationId xmlns:a16="http://schemas.microsoft.com/office/drawing/2014/main" xmlns="" id="{00000000-0008-0000-0300-00000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123825</xdr:colOff>
      <xdr:row>2</xdr:row>
      <xdr:rowOff>57150</xdr:rowOff>
    </xdr:from>
    <xdr:to>
      <xdr:col>4</xdr:col>
      <xdr:colOff>76200</xdr:colOff>
      <xdr:row>14</xdr:row>
      <xdr:rowOff>38100</xdr:rowOff>
    </xdr:to>
    <xdr:grpSp>
      <xdr:nvGrpSpPr>
        <xdr:cNvPr id="35" name="Group 34">
          <a:extLst>
            <a:ext uri="{FF2B5EF4-FFF2-40B4-BE49-F238E27FC236}">
              <a16:creationId xmlns:a16="http://schemas.microsoft.com/office/drawing/2014/main" xmlns="" id="{00000000-0008-0000-0300-000023000000}"/>
            </a:ext>
          </a:extLst>
        </xdr:cNvPr>
        <xdr:cNvGrpSpPr/>
      </xdr:nvGrpSpPr>
      <xdr:grpSpPr>
        <a:xfrm>
          <a:off x="514350" y="542925"/>
          <a:ext cx="2143125" cy="2371725"/>
          <a:chOff x="476250" y="542925"/>
          <a:chExt cx="1943100" cy="2286000"/>
        </a:xfrm>
      </xdr:grpSpPr>
      <xdr:pic>
        <xdr:nvPicPr>
          <xdr:cNvPr id="36" name="Picture 35">
            <a:extLst>
              <a:ext uri="{FF2B5EF4-FFF2-40B4-BE49-F238E27FC236}">
                <a16:creationId xmlns:a16="http://schemas.microsoft.com/office/drawing/2014/main" xmlns="" id="{00000000-0008-0000-0300-00002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76250" y="542925"/>
            <a:ext cx="1943100" cy="2286000"/>
          </a:xfrm>
          <a:prstGeom prst="rect">
            <a:avLst/>
          </a:prstGeom>
        </xdr:spPr>
      </xdr:pic>
      <xdr:sp macro="" textlink="">
        <xdr:nvSpPr>
          <xdr:cNvPr id="37" name="Oval 36">
            <a:extLst>
              <a:ext uri="{FF2B5EF4-FFF2-40B4-BE49-F238E27FC236}">
                <a16:creationId xmlns:a16="http://schemas.microsoft.com/office/drawing/2014/main" xmlns="" id="{00000000-0008-0000-0300-000025000000}"/>
              </a:ext>
            </a:extLst>
          </xdr:cNvPr>
          <xdr:cNvSpPr/>
        </xdr:nvSpPr>
        <xdr:spPr>
          <a:xfrm>
            <a:off x="885825" y="1952625"/>
            <a:ext cx="238125" cy="219075"/>
          </a:xfrm>
          <a:prstGeom prst="ellipse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</xdr:grpSp>
    <xdr:clientData/>
  </xdr:twoCellAnchor>
  <xdr:twoCellAnchor>
    <xdr:from>
      <xdr:col>7</xdr:col>
      <xdr:colOff>104776</xdr:colOff>
      <xdr:row>4</xdr:row>
      <xdr:rowOff>9525</xdr:rowOff>
    </xdr:from>
    <xdr:to>
      <xdr:col>9</xdr:col>
      <xdr:colOff>2041045</xdr:colOff>
      <xdr:row>13</xdr:row>
      <xdr:rowOff>142875</xdr:rowOff>
    </xdr:to>
    <xdr:grpSp>
      <xdr:nvGrpSpPr>
        <xdr:cNvPr id="31" name="Group 30">
          <a:extLst>
            <a:ext uri="{FF2B5EF4-FFF2-40B4-BE49-F238E27FC236}">
              <a16:creationId xmlns:a16="http://schemas.microsoft.com/office/drawing/2014/main" xmlns="" id="{164D9212-4F8D-42A3-AAE6-AF17FEF1055E}"/>
            </a:ext>
          </a:extLst>
        </xdr:cNvPr>
        <xdr:cNvGrpSpPr/>
      </xdr:nvGrpSpPr>
      <xdr:grpSpPr>
        <a:xfrm>
          <a:off x="9077326" y="895350"/>
          <a:ext cx="3412644" cy="1933575"/>
          <a:chOff x="9144001" y="933450"/>
          <a:chExt cx="3412644" cy="1933575"/>
        </a:xfrm>
      </xdr:grpSpPr>
      <xdr:pic>
        <xdr:nvPicPr>
          <xdr:cNvPr id="30" name="Picture 29">
            <a:extLst>
              <a:ext uri="{FF2B5EF4-FFF2-40B4-BE49-F238E27FC236}">
                <a16:creationId xmlns:a16="http://schemas.microsoft.com/office/drawing/2014/main" xmlns="" id="{7579004E-3753-4804-A2E8-F94ADB925C3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144001" y="933450"/>
            <a:ext cx="3412644" cy="1933575"/>
          </a:xfrm>
          <a:prstGeom prst="rect">
            <a:avLst/>
          </a:prstGeom>
        </xdr:spPr>
      </xdr:pic>
      <xdr:sp macro="" textlink="">
        <xdr:nvSpPr>
          <xdr:cNvPr id="42" name="TextBox 41">
            <a:extLst>
              <a:ext uri="{FF2B5EF4-FFF2-40B4-BE49-F238E27FC236}">
                <a16:creationId xmlns:a16="http://schemas.microsoft.com/office/drawing/2014/main" xmlns="" id="{6256730F-13D9-451A-9521-6EE62561197C}"/>
              </a:ext>
            </a:extLst>
          </xdr:cNvPr>
          <xdr:cNvSpPr txBox="1"/>
        </xdr:nvSpPr>
        <xdr:spPr>
          <a:xfrm>
            <a:off x="10731397" y="1632259"/>
            <a:ext cx="773813" cy="2181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/>
            <a:r>
              <a:rPr lang="en-US" sz="800" b="0">
                <a:solidFill>
                  <a:srgbClr val="3333FF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nilai</a:t>
            </a:r>
            <a:r>
              <a:rPr lang="en-US" sz="800" b="0" baseline="0">
                <a:solidFill>
                  <a:srgbClr val="3333FF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terkecil</a:t>
            </a:r>
            <a:endParaRPr lang="en-US" sz="800" b="0">
              <a:solidFill>
                <a:srgbClr val="3333FF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43" name="TextBox 42">
            <a:extLst>
              <a:ext uri="{FF2B5EF4-FFF2-40B4-BE49-F238E27FC236}">
                <a16:creationId xmlns:a16="http://schemas.microsoft.com/office/drawing/2014/main" xmlns="" id="{8D8B3B2B-582B-455A-BDA0-DE28F7966848}"/>
              </a:ext>
            </a:extLst>
          </xdr:cNvPr>
          <xdr:cNvSpPr txBox="1"/>
        </xdr:nvSpPr>
        <xdr:spPr>
          <a:xfrm>
            <a:off x="10731397" y="1806778"/>
            <a:ext cx="773813" cy="2181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/>
            <a:r>
              <a:rPr lang="en-US" sz="800" b="0">
                <a:solidFill>
                  <a:srgbClr val="3333FF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nilai</a:t>
            </a:r>
            <a:r>
              <a:rPr lang="en-US" sz="800" b="0" baseline="0">
                <a:solidFill>
                  <a:srgbClr val="3333FF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terbesar</a:t>
            </a:r>
            <a:endParaRPr lang="en-US" sz="800" b="0">
              <a:solidFill>
                <a:srgbClr val="3333FF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44" name="TextBox 43">
            <a:extLst>
              <a:ext uri="{FF2B5EF4-FFF2-40B4-BE49-F238E27FC236}">
                <a16:creationId xmlns:a16="http://schemas.microsoft.com/office/drawing/2014/main" xmlns="" id="{F7D76105-A4CA-4ECF-99B2-638BAAF450AC}"/>
              </a:ext>
            </a:extLst>
          </xdr:cNvPr>
          <xdr:cNvSpPr txBox="1"/>
        </xdr:nvSpPr>
        <xdr:spPr>
          <a:xfrm>
            <a:off x="10731397" y="1981296"/>
            <a:ext cx="773813" cy="2181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/>
            <a:r>
              <a:rPr lang="en-US" sz="800" b="0">
                <a:solidFill>
                  <a:srgbClr val="3333FF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kenaikan</a:t>
            </a:r>
          </a:p>
        </xdr:txBody>
      </xdr:sp>
      <xdr:sp macro="" textlink="">
        <xdr:nvSpPr>
          <xdr:cNvPr id="45" name="TextBox 44">
            <a:extLst>
              <a:ext uri="{FF2B5EF4-FFF2-40B4-BE49-F238E27FC236}">
                <a16:creationId xmlns:a16="http://schemas.microsoft.com/office/drawing/2014/main" xmlns="" id="{8D992ECD-0D45-416D-9A19-B8042F8C87AF}"/>
              </a:ext>
            </a:extLst>
          </xdr:cNvPr>
          <xdr:cNvSpPr txBox="1"/>
        </xdr:nvSpPr>
        <xdr:spPr>
          <a:xfrm>
            <a:off x="11363045" y="2336742"/>
            <a:ext cx="1013137" cy="2181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/>
            <a:r>
              <a:rPr lang="en-US" sz="800" b="0">
                <a:solidFill>
                  <a:srgbClr val="3333FF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penempatan hasil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514350</xdr:colOff>
          <xdr:row>2</xdr:row>
          <xdr:rowOff>19050</xdr:rowOff>
        </xdr:from>
        <xdr:to>
          <xdr:col>7</xdr:col>
          <xdr:colOff>971550</xdr:colOff>
          <xdr:row>2</xdr:row>
          <xdr:rowOff>171450</xdr:rowOff>
        </xdr:to>
        <xdr:sp macro="" textlink="">
          <xdr:nvSpPr>
            <xdr:cNvPr id="8202" name="Scroll Bar 10" hidden="1">
              <a:extLst>
                <a:ext uri="{63B3BB69-23CF-44E3-9099-C40C66FF867C}">
                  <a14:compatExt spid="_x0000_s8202"/>
                </a:ext>
                <a:ext uri="{FF2B5EF4-FFF2-40B4-BE49-F238E27FC236}">
                  <a16:creationId xmlns:a16="http://schemas.microsoft.com/office/drawing/2014/main" xmlns="" id="{4F5DCE22-5176-4681-85B7-3990CC44DB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11</xdr:col>
      <xdr:colOff>800100</xdr:colOff>
      <xdr:row>10</xdr:row>
      <xdr:rowOff>215907</xdr:rowOff>
    </xdr:from>
    <xdr:to>
      <xdr:col>16</xdr:col>
      <xdr:colOff>133350</xdr:colOff>
      <xdr:row>20</xdr:row>
      <xdr:rowOff>180975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xmlns="" id="{549E1770-1EB0-410F-9D5C-6E7183E4EA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6475" y="2273307"/>
          <a:ext cx="3305175" cy="1936743"/>
        </a:xfrm>
        <a:prstGeom prst="rect">
          <a:avLst/>
        </a:prstGeom>
      </xdr:spPr>
    </xdr:pic>
    <xdr:clientData/>
  </xdr:twoCellAnchor>
  <xdr:twoCellAnchor editAs="oneCell">
    <xdr:from>
      <xdr:col>34</xdr:col>
      <xdr:colOff>69125</xdr:colOff>
      <xdr:row>2</xdr:row>
      <xdr:rowOff>1</xdr:rowOff>
    </xdr:from>
    <xdr:to>
      <xdr:col>34</xdr:col>
      <xdr:colOff>2152651</xdr:colOff>
      <xdr:row>10</xdr:row>
      <xdr:rowOff>28576</xdr:rowOff>
    </xdr:to>
    <xdr:pic>
      <xdr:nvPicPr>
        <xdr:cNvPr id="46" name="Picture 45">
          <a:extLst>
            <a:ext uri="{FF2B5EF4-FFF2-40B4-BE49-F238E27FC236}">
              <a16:creationId xmlns:a16="http://schemas.microsoft.com/office/drawing/2014/main" xmlns="" id="{147AA6C0-E41C-491E-AF55-7E12097EB7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844525" y="485776"/>
          <a:ext cx="2083526" cy="1600200"/>
        </a:xfrm>
        <a:prstGeom prst="rect">
          <a:avLst/>
        </a:prstGeom>
      </xdr:spPr>
    </xdr:pic>
    <xdr:clientData/>
  </xdr:twoCellAnchor>
  <xdr:twoCellAnchor editAs="oneCell">
    <xdr:from>
      <xdr:col>20</xdr:col>
      <xdr:colOff>533400</xdr:colOff>
      <xdr:row>10</xdr:row>
      <xdr:rowOff>209550</xdr:rowOff>
    </xdr:from>
    <xdr:to>
      <xdr:col>25</xdr:col>
      <xdr:colOff>258058</xdr:colOff>
      <xdr:row>21</xdr:row>
      <xdr:rowOff>19050</xdr:rowOff>
    </xdr:to>
    <xdr:pic>
      <xdr:nvPicPr>
        <xdr:cNvPr id="48" name="Picture 47">
          <a:extLst>
            <a:ext uri="{FF2B5EF4-FFF2-40B4-BE49-F238E27FC236}">
              <a16:creationId xmlns:a16="http://schemas.microsoft.com/office/drawing/2014/main" xmlns="" id="{88633246-872C-4626-95AC-CBB773CF61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897850" y="2266950"/>
          <a:ext cx="3506083" cy="19716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170449</xdr:colOff>
      <xdr:row>14</xdr:row>
      <xdr:rowOff>1</xdr:rowOff>
    </xdr:from>
    <xdr:to>
      <xdr:col>8</xdr:col>
      <xdr:colOff>340895</xdr:colOff>
      <xdr:row>21</xdr:row>
      <xdr:rowOff>121224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xmlns="" id="{00000000-0008-0000-04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975" y="3188369"/>
          <a:ext cx="2917657" cy="1595092"/>
        </a:xfrm>
        <a:prstGeom prst="rect">
          <a:avLst/>
        </a:prstGeom>
      </xdr:spPr>
    </xdr:pic>
    <xdr:clientData/>
  </xdr:twoCellAnchor>
  <xdr:twoCellAnchor>
    <xdr:from>
      <xdr:col>0</xdr:col>
      <xdr:colOff>342900</xdr:colOff>
      <xdr:row>10</xdr:row>
      <xdr:rowOff>76200</xdr:rowOff>
    </xdr:from>
    <xdr:to>
      <xdr:col>2</xdr:col>
      <xdr:colOff>28575</xdr:colOff>
      <xdr:row>12</xdr:row>
      <xdr:rowOff>57150</xdr:rowOff>
    </xdr:to>
    <xdr:sp macro="" textlink="">
      <xdr:nvSpPr>
        <xdr:cNvPr id="3" name="Flowchart: Alternate Process 2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SpPr/>
      </xdr:nvSpPr>
      <xdr:spPr>
        <a:xfrm>
          <a:off x="342900" y="581025"/>
          <a:ext cx="904875" cy="381000"/>
        </a:xfrm>
        <a:prstGeom prst="flowChartAlternateProcess">
          <a:avLst/>
        </a:prstGeom>
        <a:noFill/>
        <a:ln w="19050">
          <a:solidFill>
            <a:srgbClr val="00B05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180975</xdr:colOff>
      <xdr:row>12</xdr:row>
      <xdr:rowOff>171450</xdr:rowOff>
    </xdr:from>
    <xdr:to>
      <xdr:col>1</xdr:col>
      <xdr:colOff>676275</xdr:colOff>
      <xdr:row>14</xdr:row>
      <xdr:rowOff>47625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SpPr/>
      </xdr:nvSpPr>
      <xdr:spPr>
        <a:xfrm>
          <a:off x="571500" y="1076325"/>
          <a:ext cx="495300" cy="333375"/>
        </a:xfrm>
        <a:prstGeom prst="ellipse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685800</xdr:colOff>
      <xdr:row>12</xdr:row>
      <xdr:rowOff>133350</xdr:rowOff>
    </xdr:from>
    <xdr:to>
      <xdr:col>3</xdr:col>
      <xdr:colOff>285750</xdr:colOff>
      <xdr:row>21</xdr:row>
      <xdr:rowOff>95250</xdr:rowOff>
    </xdr:to>
    <xdr:sp macro="" textlink="">
      <xdr:nvSpPr>
        <xdr:cNvPr id="5" name="Freeform 4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/>
      </xdr:nvSpPr>
      <xdr:spPr>
        <a:xfrm>
          <a:off x="1066800" y="1038225"/>
          <a:ext cx="552450" cy="1800225"/>
        </a:xfrm>
        <a:custGeom>
          <a:avLst/>
          <a:gdLst>
            <a:gd name="connsiteX0" fmla="*/ 552450 w 552450"/>
            <a:gd name="connsiteY0" fmla="*/ 1600200 h 1800225"/>
            <a:gd name="connsiteX1" fmla="*/ 266700 w 552450"/>
            <a:gd name="connsiteY1" fmla="*/ 1590675 h 1800225"/>
            <a:gd name="connsiteX2" fmla="*/ 342900 w 552450"/>
            <a:gd name="connsiteY2" fmla="*/ 342900 h 1800225"/>
            <a:gd name="connsiteX3" fmla="*/ 304800 w 552450"/>
            <a:gd name="connsiteY3" fmla="*/ 38100 h 1800225"/>
            <a:gd name="connsiteX4" fmla="*/ 0 w 552450"/>
            <a:gd name="connsiteY4" fmla="*/ 114300 h 1800225"/>
            <a:gd name="connsiteX5" fmla="*/ 0 w 552450"/>
            <a:gd name="connsiteY5" fmla="*/ 114300 h 18002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552450" h="1800225">
              <a:moveTo>
                <a:pt x="552450" y="1600200"/>
              </a:moveTo>
              <a:cubicBezTo>
                <a:pt x="427037" y="1700212"/>
                <a:pt x="301625" y="1800225"/>
                <a:pt x="266700" y="1590675"/>
              </a:cubicBezTo>
              <a:cubicBezTo>
                <a:pt x="231775" y="1381125"/>
                <a:pt x="336550" y="601662"/>
                <a:pt x="342900" y="342900"/>
              </a:cubicBezTo>
              <a:cubicBezTo>
                <a:pt x="349250" y="84138"/>
                <a:pt x="361950" y="76200"/>
                <a:pt x="304800" y="38100"/>
              </a:cubicBezTo>
              <a:cubicBezTo>
                <a:pt x="247650" y="0"/>
                <a:pt x="0" y="114300"/>
                <a:pt x="0" y="114300"/>
              </a:cubicBezTo>
              <a:lnTo>
                <a:pt x="0" y="114300"/>
              </a:lnTo>
            </a:path>
          </a:pathLst>
        </a:custGeom>
        <a:ln w="19050">
          <a:solidFill>
            <a:srgbClr val="0000FF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14</xdr:col>
      <xdr:colOff>687358</xdr:colOff>
      <xdr:row>12</xdr:row>
      <xdr:rowOff>181404</xdr:rowOff>
    </xdr:from>
    <xdr:to>
      <xdr:col>15</xdr:col>
      <xdr:colOff>98442</xdr:colOff>
      <xdr:row>13</xdr:row>
      <xdr:rowOff>97162</xdr:rowOff>
    </xdr:to>
    <xdr:sp macro="" textlink="">
      <xdr:nvSpPr>
        <xdr:cNvPr id="6" name="Right Arrow 5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SpPr/>
      </xdr:nvSpPr>
      <xdr:spPr>
        <a:xfrm rot="19611336">
          <a:off x="8840758" y="1086279"/>
          <a:ext cx="173084" cy="144358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11</xdr:row>
          <xdr:rowOff>38100</xdr:rowOff>
        </xdr:from>
        <xdr:to>
          <xdr:col>1</xdr:col>
          <xdr:colOff>809625</xdr:colOff>
          <xdr:row>11</xdr:row>
          <xdr:rowOff>247650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xmlns="" id="{00000000-0008-0000-04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d-ID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Check Box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11</xdr:row>
          <xdr:rowOff>38100</xdr:rowOff>
        </xdr:from>
        <xdr:to>
          <xdr:col>3</xdr:col>
          <xdr:colOff>361950</xdr:colOff>
          <xdr:row>11</xdr:row>
          <xdr:rowOff>257175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xmlns="" id="{00000000-0008-0000-04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FF" mc:Ignorable="a14" a14:legacySpreadsheetColorIndex="12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d-ID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11</xdr:row>
          <xdr:rowOff>38100</xdr:rowOff>
        </xdr:from>
        <xdr:to>
          <xdr:col>5</xdr:col>
          <xdr:colOff>361950</xdr:colOff>
          <xdr:row>11</xdr:row>
          <xdr:rowOff>257175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xmlns="" id="{00000000-0008-0000-04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FF" mc:Ignorable="a14" a14:legacySpreadsheetColorIndex="12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d-ID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11</xdr:row>
          <xdr:rowOff>38100</xdr:rowOff>
        </xdr:from>
        <xdr:to>
          <xdr:col>7</xdr:col>
          <xdr:colOff>361950</xdr:colOff>
          <xdr:row>11</xdr:row>
          <xdr:rowOff>257175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xmlns="" id="{00000000-0008-0000-04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FF" mc:Ignorable="a14" a14:legacySpreadsheetColorIndex="12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d-ID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13</xdr:row>
          <xdr:rowOff>0</xdr:rowOff>
        </xdr:from>
        <xdr:to>
          <xdr:col>11</xdr:col>
          <xdr:colOff>352425</xdr:colOff>
          <xdr:row>13</xdr:row>
          <xdr:rowOff>219075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xmlns="" id="{00000000-0008-0000-04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14</xdr:row>
          <xdr:rowOff>0</xdr:rowOff>
        </xdr:from>
        <xdr:to>
          <xdr:col>11</xdr:col>
          <xdr:colOff>352425</xdr:colOff>
          <xdr:row>15</xdr:row>
          <xdr:rowOff>9525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xmlns="" id="{00000000-0008-0000-04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15</xdr:row>
          <xdr:rowOff>0</xdr:rowOff>
        </xdr:from>
        <xdr:to>
          <xdr:col>11</xdr:col>
          <xdr:colOff>352425</xdr:colOff>
          <xdr:row>16</xdr:row>
          <xdr:rowOff>9525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  <a:ext uri="{FF2B5EF4-FFF2-40B4-BE49-F238E27FC236}">
                  <a16:creationId xmlns:a16="http://schemas.microsoft.com/office/drawing/2014/main" xmlns="" id="{00000000-0008-0000-0400-00000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16</xdr:row>
          <xdr:rowOff>0</xdr:rowOff>
        </xdr:from>
        <xdr:to>
          <xdr:col>11</xdr:col>
          <xdr:colOff>352425</xdr:colOff>
          <xdr:row>17</xdr:row>
          <xdr:rowOff>9525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  <a:ext uri="{FF2B5EF4-FFF2-40B4-BE49-F238E27FC236}">
                  <a16:creationId xmlns:a16="http://schemas.microsoft.com/office/drawing/2014/main" xmlns="" id="{00000000-0008-0000-0400-00000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17</xdr:row>
          <xdr:rowOff>0</xdr:rowOff>
        </xdr:from>
        <xdr:to>
          <xdr:col>11</xdr:col>
          <xdr:colOff>352425</xdr:colOff>
          <xdr:row>18</xdr:row>
          <xdr:rowOff>9525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  <a:ext uri="{FF2B5EF4-FFF2-40B4-BE49-F238E27FC236}">
                  <a16:creationId xmlns:a16="http://schemas.microsoft.com/office/drawing/2014/main" xmlns="" id="{00000000-0008-0000-0400-00000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18</xdr:row>
          <xdr:rowOff>0</xdr:rowOff>
        </xdr:from>
        <xdr:to>
          <xdr:col>11</xdr:col>
          <xdr:colOff>352425</xdr:colOff>
          <xdr:row>19</xdr:row>
          <xdr:rowOff>9525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  <a:ext uri="{FF2B5EF4-FFF2-40B4-BE49-F238E27FC236}">
                  <a16:creationId xmlns:a16="http://schemas.microsoft.com/office/drawing/2014/main" xmlns="" id="{00000000-0008-0000-0400-00000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19</xdr:row>
          <xdr:rowOff>0</xdr:rowOff>
        </xdr:from>
        <xdr:to>
          <xdr:col>11</xdr:col>
          <xdr:colOff>352425</xdr:colOff>
          <xdr:row>20</xdr:row>
          <xdr:rowOff>9525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  <a:ext uri="{FF2B5EF4-FFF2-40B4-BE49-F238E27FC236}">
                  <a16:creationId xmlns:a16="http://schemas.microsoft.com/office/drawing/2014/main" xmlns="" id="{00000000-0008-0000-0400-00000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20</xdr:row>
          <xdr:rowOff>0</xdr:rowOff>
        </xdr:from>
        <xdr:to>
          <xdr:col>11</xdr:col>
          <xdr:colOff>352425</xdr:colOff>
          <xdr:row>21</xdr:row>
          <xdr:rowOff>9525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  <a:ext uri="{FF2B5EF4-FFF2-40B4-BE49-F238E27FC236}">
                  <a16:creationId xmlns:a16="http://schemas.microsoft.com/office/drawing/2014/main" xmlns="" id="{00000000-0008-0000-0400-00000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21</xdr:row>
          <xdr:rowOff>0</xdr:rowOff>
        </xdr:from>
        <xdr:to>
          <xdr:col>11</xdr:col>
          <xdr:colOff>352425</xdr:colOff>
          <xdr:row>22</xdr:row>
          <xdr:rowOff>9525</xdr:rowOff>
        </xdr:to>
        <xdr:sp macro="" textlink="">
          <xdr:nvSpPr>
            <xdr:cNvPr id="5133" name="Check Box 13" hidden="1">
              <a:extLst>
                <a:ext uri="{63B3BB69-23CF-44E3-9099-C40C66FF867C}">
                  <a14:compatExt spid="_x0000_s5133"/>
                </a:ext>
                <a:ext uri="{FF2B5EF4-FFF2-40B4-BE49-F238E27FC236}">
                  <a16:creationId xmlns:a16="http://schemas.microsoft.com/office/drawing/2014/main" xmlns="" id="{00000000-0008-0000-0400-00000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22</xdr:row>
          <xdr:rowOff>0</xdr:rowOff>
        </xdr:from>
        <xdr:to>
          <xdr:col>11</xdr:col>
          <xdr:colOff>352425</xdr:colOff>
          <xdr:row>23</xdr:row>
          <xdr:rowOff>9525</xdr:rowOff>
        </xdr:to>
        <xdr:sp macro="" textlink="">
          <xdr:nvSpPr>
            <xdr:cNvPr id="5134" name="Check Box 14" hidden="1">
              <a:extLst>
                <a:ext uri="{63B3BB69-23CF-44E3-9099-C40C66FF867C}">
                  <a14:compatExt spid="_x0000_s5134"/>
                </a:ext>
                <a:ext uri="{FF2B5EF4-FFF2-40B4-BE49-F238E27FC236}">
                  <a16:creationId xmlns:a16="http://schemas.microsoft.com/office/drawing/2014/main" xmlns="" id="{00000000-0008-0000-0400-00000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</xdr:col>
      <xdr:colOff>190502</xdr:colOff>
      <xdr:row>2</xdr:row>
      <xdr:rowOff>90238</xdr:rowOff>
    </xdr:from>
    <xdr:to>
      <xdr:col>5</xdr:col>
      <xdr:colOff>711870</xdr:colOff>
      <xdr:row>10</xdr:row>
      <xdr:rowOff>3292</xdr:rowOff>
    </xdr:to>
    <xdr:grpSp>
      <xdr:nvGrpSpPr>
        <xdr:cNvPr id="12" name="Group 11">
          <a:extLst>
            <a:ext uri="{FF2B5EF4-FFF2-40B4-BE49-F238E27FC236}">
              <a16:creationId xmlns:a16="http://schemas.microsoft.com/office/drawing/2014/main" xmlns="" id="{00000000-0008-0000-0400-00000C000000}"/>
            </a:ext>
          </a:extLst>
        </xdr:cNvPr>
        <xdr:cNvGrpSpPr/>
      </xdr:nvGrpSpPr>
      <xdr:grpSpPr>
        <a:xfrm>
          <a:off x="1534585" y="587655"/>
          <a:ext cx="1473868" cy="1754554"/>
          <a:chOff x="1534028" y="601580"/>
          <a:chExt cx="1473868" cy="1737844"/>
        </a:xfrm>
      </xdr:grpSpPr>
      <xdr:pic>
        <xdr:nvPicPr>
          <xdr:cNvPr id="7" name="Picture 6">
            <a:extLst>
              <a:ext uri="{FF2B5EF4-FFF2-40B4-BE49-F238E27FC236}">
                <a16:creationId xmlns:a16="http://schemas.microsoft.com/office/drawing/2014/main" xmlns="" id="{00000000-0008-0000-04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534028" y="601580"/>
            <a:ext cx="1473868" cy="1737844"/>
          </a:xfrm>
          <a:prstGeom prst="rect">
            <a:avLst/>
          </a:prstGeom>
        </xdr:spPr>
      </xdr:pic>
      <xdr:sp macro="" textlink="">
        <xdr:nvSpPr>
          <xdr:cNvPr id="9" name="Oval 8">
            <a:extLst>
              <a:ext uri="{FF2B5EF4-FFF2-40B4-BE49-F238E27FC236}">
                <a16:creationId xmlns:a16="http://schemas.microsoft.com/office/drawing/2014/main" xmlns="" id="{00000000-0008-0000-0400-000009000000}"/>
              </a:ext>
            </a:extLst>
          </xdr:cNvPr>
          <xdr:cNvSpPr/>
        </xdr:nvSpPr>
        <xdr:spPr>
          <a:xfrm>
            <a:off x="1821590" y="1492429"/>
            <a:ext cx="203726" cy="212045"/>
          </a:xfrm>
          <a:prstGeom prst="ellipse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561975</xdr:colOff>
          <xdr:row>2</xdr:row>
          <xdr:rowOff>28575</xdr:rowOff>
        </xdr:from>
        <xdr:to>
          <xdr:col>1</xdr:col>
          <xdr:colOff>1047750</xdr:colOff>
          <xdr:row>2</xdr:row>
          <xdr:rowOff>190500</xdr:rowOff>
        </xdr:to>
        <xdr:sp macro="" textlink="">
          <xdr:nvSpPr>
            <xdr:cNvPr id="61441" name="Scroll Bar 1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xmlns="" id="{00000000-0008-0000-0500-000001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10</xdr:col>
      <xdr:colOff>66675</xdr:colOff>
      <xdr:row>6</xdr:row>
      <xdr:rowOff>104775</xdr:rowOff>
    </xdr:from>
    <xdr:to>
      <xdr:col>10</xdr:col>
      <xdr:colOff>3240465</xdr:colOff>
      <xdr:row>22</xdr:row>
      <xdr:rowOff>180975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53050" y="1381125"/>
          <a:ext cx="3173790" cy="3124200"/>
        </a:xfrm>
        <a:prstGeom prst="rect">
          <a:avLst/>
        </a:prstGeom>
      </xdr:spPr>
    </xdr:pic>
    <xdr:clientData/>
  </xdr:twoCellAnchor>
  <xdr:twoCellAnchor editAs="oneCell">
    <xdr:from>
      <xdr:col>19</xdr:col>
      <xdr:colOff>9525</xdr:colOff>
      <xdr:row>9</xdr:row>
      <xdr:rowOff>66675</xdr:rowOff>
    </xdr:from>
    <xdr:to>
      <xdr:col>21</xdr:col>
      <xdr:colOff>1676400</xdr:colOff>
      <xdr:row>20</xdr:row>
      <xdr:rowOff>85725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EF91411D-AC01-4972-B00A-C570129811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01750" y="1914525"/>
          <a:ext cx="3533775" cy="2114550"/>
        </a:xfrm>
        <a:prstGeom prst="rect">
          <a:avLst/>
        </a:prstGeom>
      </xdr:spPr>
    </xdr:pic>
    <xdr:clientData/>
  </xdr:twoCellAnchor>
  <xdr:twoCellAnchor editAs="oneCell">
    <xdr:from>
      <xdr:col>30</xdr:col>
      <xdr:colOff>0</xdr:colOff>
      <xdr:row>9</xdr:row>
      <xdr:rowOff>28575</xdr:rowOff>
    </xdr:from>
    <xdr:to>
      <xdr:col>32</xdr:col>
      <xdr:colOff>1009650</xdr:colOff>
      <xdr:row>20</xdr:row>
      <xdr:rowOff>808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xmlns="" id="{BAF4BEE3-9137-4E81-B5A2-6D460966A1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574375" y="1876425"/>
          <a:ext cx="3495675" cy="206773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KU1\150FUNGSI\specialized%20lookup%20examp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Y98" t="str">
            <v>WK Count</v>
          </cell>
          <cell r="Z98" t="str">
            <v>Total Days</v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Y99">
            <v>14</v>
          </cell>
          <cell r="Z99">
            <v>94.5</v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Y100">
            <v>12</v>
          </cell>
          <cell r="Z100">
            <v>85.399999999999991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Y110">
            <v>11</v>
          </cell>
          <cell r="Z110">
            <v>83.666666666666671</v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Y111">
            <v>11</v>
          </cell>
          <cell r="Z111">
            <v>77.599999999999994</v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Y112">
            <v>5</v>
          </cell>
          <cell r="Z112">
            <v>53.666666666666671</v>
          </cell>
        </row>
        <row r="136">
          <cell r="Y136">
            <v>119</v>
          </cell>
          <cell r="Z136">
            <v>44.722222222222229</v>
          </cell>
        </row>
        <row r="137">
          <cell r="Y137">
            <v>119</v>
          </cell>
          <cell r="Z137">
            <v>39.666666666666671</v>
          </cell>
        </row>
        <row r="141">
          <cell r="N141" t="str">
            <v>ENGINEERING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Y142" t="str">
            <v>WK Count</v>
          </cell>
          <cell r="Z142" t="str">
            <v>Total Days</v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Y143">
            <v>0</v>
          </cell>
          <cell r="Z143" t="e">
            <v>#REF!</v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Y144">
            <v>0</v>
          </cell>
          <cell r="Z144" t="e">
            <v>#REF!</v>
          </cell>
        </row>
        <row r="165">
          <cell r="Y165" t="e">
            <v>#REF!</v>
          </cell>
          <cell r="Z165" t="e">
            <v>#REF!</v>
          </cell>
        </row>
        <row r="166">
          <cell r="Y166" t="e">
            <v>#REF!</v>
          </cell>
          <cell r="Z166" t="e">
            <v>#REF!</v>
          </cell>
        </row>
        <row r="169">
          <cell r="N169" t="str">
            <v>ENGINEERING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Y170" t="str">
            <v>WK Count</v>
          </cell>
          <cell r="Z170" t="str">
            <v>Total Days</v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Y171">
            <v>9</v>
          </cell>
          <cell r="Z171">
            <v>65.73384999999999</v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Y172">
            <v>9</v>
          </cell>
          <cell r="Z172">
            <v>65.73384999999999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Y182">
            <v>12</v>
          </cell>
          <cell r="Z182">
            <v>57.591386666666665</v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Y183">
            <v>12</v>
          </cell>
          <cell r="Z183">
            <v>57.591386666666665</v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Y184">
            <v>8</v>
          </cell>
          <cell r="Z184">
            <v>36.992822222222223</v>
          </cell>
        </row>
        <row r="206">
          <cell r="Y206">
            <v>126</v>
          </cell>
          <cell r="Z206">
            <v>22.992822222222223</v>
          </cell>
        </row>
        <row r="207">
          <cell r="Y207">
            <v>126</v>
          </cell>
          <cell r="Z207">
            <v>22.992822222222223</v>
          </cell>
        </row>
        <row r="210">
          <cell r="N210" t="str">
            <v>ENGINEERING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Y211" t="str">
            <v>WK Count</v>
          </cell>
          <cell r="Z211" t="str">
            <v>Total Days</v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Y212">
            <v>9</v>
          </cell>
          <cell r="Z212">
            <v>57.220141999999996</v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Y213">
            <v>9</v>
          </cell>
          <cell r="Z213">
            <v>57.220141999999996</v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Y214">
            <v>11</v>
          </cell>
          <cell r="Z214">
            <v>73.220141999999996</v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Y215">
            <v>8</v>
          </cell>
          <cell r="Z215">
            <v>57.220141999999996</v>
          </cell>
        </row>
        <row r="227">
          <cell r="Y227">
            <v>119</v>
          </cell>
          <cell r="Z227">
            <v>43.220141999999996</v>
          </cell>
        </row>
        <row r="228">
          <cell r="Y228">
            <v>119</v>
          </cell>
          <cell r="Z228">
            <v>43.220141999999996</v>
          </cell>
        </row>
        <row r="231">
          <cell r="N231" t="str">
            <v>ENGINEERING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Y232" t="str">
            <v>WK Count</v>
          </cell>
          <cell r="Z232" t="str">
            <v>Total Days</v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Y233">
            <v>16</v>
          </cell>
          <cell r="Z233">
            <v>112</v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Y234">
            <v>16</v>
          </cell>
          <cell r="Z234">
            <v>112</v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Y235">
            <v>19</v>
          </cell>
          <cell r="Z235">
            <v>128</v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Y236">
            <v>16</v>
          </cell>
          <cell r="Z236">
            <v>112</v>
          </cell>
        </row>
        <row r="248">
          <cell r="Y248">
            <v>175</v>
          </cell>
          <cell r="Z248">
            <v>98</v>
          </cell>
        </row>
        <row r="249">
          <cell r="Y249">
            <v>175</v>
          </cell>
          <cell r="Z249">
            <v>98</v>
          </cell>
        </row>
        <row r="252">
          <cell r="N252" t="str">
            <v>ENGINEERING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Y253" t="str">
            <v>WK Count</v>
          </cell>
          <cell r="Z253" t="str">
            <v>Total Days</v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Y254">
            <v>12</v>
          </cell>
          <cell r="Z254">
            <v>77.068739999999991</v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Y255">
            <v>12</v>
          </cell>
          <cell r="Z255">
            <v>77.068739999999991</v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Y256">
            <v>14</v>
          </cell>
          <cell r="Z256">
            <v>93.068739999999991</v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Y257">
            <v>11</v>
          </cell>
          <cell r="Z257">
            <v>77.068739999999991</v>
          </cell>
        </row>
        <row r="269">
          <cell r="Y269">
            <v>140</v>
          </cell>
          <cell r="Z269">
            <v>63.068739999999991</v>
          </cell>
        </row>
        <row r="270">
          <cell r="Y270">
            <v>140</v>
          </cell>
          <cell r="Z270">
            <v>63.068739999999991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ct value"/>
      <sheetName val="lookup to left"/>
      <sheetName val="case sensitive"/>
      <sheetName val="multiple tables"/>
      <sheetName val="grade lookup"/>
      <sheetName val="GPA"/>
      <sheetName val="2-way lookup"/>
      <sheetName val="2-column lookup"/>
      <sheetName val="cell address"/>
      <sheetName val="closest match"/>
      <sheetName val="interpolated"/>
      <sheetName val="lookup_trend"/>
    </sheetNames>
    <sheetDataSet>
      <sheetData sheetId="0">
        <row r="1">
          <cell r="C1" t="str">
            <v>Employee Number</v>
          </cell>
        </row>
      </sheetData>
      <sheetData sheetId="1">
        <row r="1">
          <cell r="G1" t="str">
            <v>Hardy</v>
          </cell>
        </row>
      </sheetData>
      <sheetData sheetId="2">
        <row r="1">
          <cell r="B1" t="str">
            <v>DOG</v>
          </cell>
        </row>
      </sheetData>
      <sheetData sheetId="3"/>
      <sheetData sheetId="4">
        <row r="2">
          <cell r="E2">
            <v>0</v>
          </cell>
        </row>
      </sheetData>
      <sheetData sheetId="5">
        <row r="2">
          <cell r="B2">
            <v>3</v>
          </cell>
        </row>
      </sheetData>
      <sheetData sheetId="6">
        <row r="1">
          <cell r="B1" t="str">
            <v>July</v>
          </cell>
        </row>
      </sheetData>
      <sheetData sheetId="7">
        <row r="1">
          <cell r="B1" t="str">
            <v>Jeep</v>
          </cell>
        </row>
      </sheetData>
      <sheetData sheetId="8"/>
      <sheetData sheetId="9">
        <row r="2">
          <cell r="B2">
            <v>9101</v>
          </cell>
        </row>
      </sheetData>
      <sheetData sheetId="10"/>
      <sheetData sheetId="11">
        <row r="2">
          <cell r="D2">
            <v>1</v>
          </cell>
        </row>
        <row r="3">
          <cell r="D3">
            <v>2</v>
          </cell>
        </row>
        <row r="4">
          <cell r="D4">
            <v>4</v>
          </cell>
        </row>
        <row r="5">
          <cell r="D5">
            <v>5</v>
          </cell>
        </row>
        <row r="6">
          <cell r="D6">
            <v>8</v>
          </cell>
        </row>
        <row r="7">
          <cell r="D7">
            <v>9</v>
          </cell>
        </row>
        <row r="8">
          <cell r="D8">
            <v>10</v>
          </cell>
        </row>
        <row r="9">
          <cell r="D9">
            <v>11</v>
          </cell>
        </row>
        <row r="10">
          <cell r="D10">
            <v>12</v>
          </cell>
        </row>
        <row r="11">
          <cell r="D11">
            <v>13</v>
          </cell>
        </row>
        <row r="12">
          <cell r="D12">
            <v>15</v>
          </cell>
        </row>
        <row r="13">
          <cell r="D13">
            <v>16</v>
          </cell>
        </row>
        <row r="14">
          <cell r="D14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3" Type="http://schemas.openxmlformats.org/officeDocument/2006/relationships/ctrlProp" Target="../ctrlProps/ctrlProp6.xml"/><Relationship Id="rId7" Type="http://schemas.openxmlformats.org/officeDocument/2006/relationships/ctrlProp" Target="../ctrlProps/ctrlProp10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9.xml"/><Relationship Id="rId11" Type="http://schemas.openxmlformats.org/officeDocument/2006/relationships/ctrlProp" Target="../ctrlProps/ctrlProp14.xml"/><Relationship Id="rId5" Type="http://schemas.openxmlformats.org/officeDocument/2006/relationships/ctrlProp" Target="../ctrlProps/ctrlProp8.xml"/><Relationship Id="rId10" Type="http://schemas.openxmlformats.org/officeDocument/2006/relationships/ctrlProp" Target="../ctrlProps/ctrlProp13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9.xml"/><Relationship Id="rId13" Type="http://schemas.openxmlformats.org/officeDocument/2006/relationships/ctrlProp" Target="../ctrlProps/ctrlProp24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8.xml"/><Relationship Id="rId12" Type="http://schemas.openxmlformats.org/officeDocument/2006/relationships/ctrlProp" Target="../ctrlProps/ctrlProp23.xml"/><Relationship Id="rId17" Type="http://schemas.openxmlformats.org/officeDocument/2006/relationships/ctrlProp" Target="../ctrlProps/ctrlProp28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2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7.xml"/><Relationship Id="rId11" Type="http://schemas.openxmlformats.org/officeDocument/2006/relationships/ctrlProp" Target="../ctrlProps/ctrlProp22.xml"/><Relationship Id="rId5" Type="http://schemas.openxmlformats.org/officeDocument/2006/relationships/ctrlProp" Target="../ctrlProps/ctrlProp16.xml"/><Relationship Id="rId15" Type="http://schemas.openxmlformats.org/officeDocument/2006/relationships/ctrlProp" Target="../ctrlProps/ctrlProp26.xml"/><Relationship Id="rId10" Type="http://schemas.openxmlformats.org/officeDocument/2006/relationships/ctrlProp" Target="../ctrlProps/ctrlProp21.xml"/><Relationship Id="rId4" Type="http://schemas.openxmlformats.org/officeDocument/2006/relationships/ctrlProp" Target="../ctrlProps/ctrlProp15.xml"/><Relationship Id="rId9" Type="http://schemas.openxmlformats.org/officeDocument/2006/relationships/ctrlProp" Target="../ctrlProps/ctrlProp20.xml"/><Relationship Id="rId14" Type="http://schemas.openxmlformats.org/officeDocument/2006/relationships/ctrlProp" Target="../ctrlProps/ctrlProp2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9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1"/>
  <sheetViews>
    <sheetView showGridLines="0" tabSelected="1" topLeftCell="L1" workbookViewId="0">
      <selection activeCell="P5" sqref="P5"/>
    </sheetView>
  </sheetViews>
  <sheetFormatPr defaultRowHeight="15" x14ac:dyDescent="0.25"/>
  <cols>
    <col min="1" max="1" width="5.85546875" style="1" customWidth="1"/>
    <col min="2" max="2" width="13.85546875" style="1" customWidth="1"/>
    <col min="3" max="3" width="5.28515625" style="1" customWidth="1"/>
    <col min="4" max="4" width="17.85546875" style="1" customWidth="1"/>
    <col min="5" max="5" width="13.7109375" style="1" customWidth="1"/>
    <col min="6" max="6" width="9.85546875" style="1" customWidth="1"/>
    <col min="7" max="10" width="9.140625" style="1"/>
    <col min="11" max="11" width="9.85546875" style="1" customWidth="1"/>
    <col min="12" max="12" width="5.85546875" style="1" customWidth="1"/>
    <col min="13" max="13" width="14.85546875" style="1" customWidth="1"/>
    <col min="14" max="14" width="9.140625" style="1"/>
    <col min="15" max="15" width="19.42578125" style="1" customWidth="1"/>
    <col min="16" max="16" width="15.28515625" style="1" customWidth="1"/>
    <col min="17" max="17" width="35" style="1" customWidth="1"/>
    <col min="18" max="18" width="5.85546875" style="1" customWidth="1"/>
    <col min="19" max="16384" width="9.140625" style="1"/>
  </cols>
  <sheetData>
    <row r="1" spans="2:16" ht="19.5" customHeight="1" x14ac:dyDescent="0.25"/>
    <row r="2" spans="2:16" ht="18.75" x14ac:dyDescent="0.25">
      <c r="B2" s="3" t="s">
        <v>86</v>
      </c>
      <c r="M2" s="3" t="s">
        <v>86</v>
      </c>
    </row>
    <row r="3" spans="2:16" x14ac:dyDescent="0.25">
      <c r="B3" s="6" t="s">
        <v>87</v>
      </c>
      <c r="M3" s="6" t="s">
        <v>87</v>
      </c>
    </row>
    <row r="5" spans="2:16" ht="15.75" thickBot="1" x14ac:dyDescent="0.3">
      <c r="B5" s="1" t="s">
        <v>88</v>
      </c>
      <c r="D5" s="54" t="s">
        <v>90</v>
      </c>
      <c r="E5" s="88"/>
      <c r="M5" s="1" t="s">
        <v>88</v>
      </c>
      <c r="O5" s="54" t="s">
        <v>90</v>
      </c>
      <c r="P5" s="71" t="s">
        <v>60</v>
      </c>
    </row>
    <row r="6" spans="2:16" x14ac:dyDescent="0.25">
      <c r="B6" s="89" t="s">
        <v>60</v>
      </c>
      <c r="M6" s="89" t="s">
        <v>60</v>
      </c>
    </row>
    <row r="7" spans="2:16" x14ac:dyDescent="0.25">
      <c r="B7" s="90" t="s">
        <v>61</v>
      </c>
      <c r="M7" s="90" t="s">
        <v>61</v>
      </c>
    </row>
    <row r="8" spans="2:16" x14ac:dyDescent="0.25">
      <c r="B8" s="90" t="s">
        <v>62</v>
      </c>
      <c r="M8" s="90" t="s">
        <v>62</v>
      </c>
    </row>
    <row r="9" spans="2:16" x14ac:dyDescent="0.25">
      <c r="B9" s="90" t="s">
        <v>63</v>
      </c>
      <c r="M9" s="90" t="s">
        <v>63</v>
      </c>
    </row>
    <row r="10" spans="2:16" x14ac:dyDescent="0.25">
      <c r="B10" s="90" t="s">
        <v>64</v>
      </c>
      <c r="M10" s="90" t="s">
        <v>64</v>
      </c>
      <c r="O10" s="96" t="s">
        <v>126</v>
      </c>
    </row>
    <row r="11" spans="2:16" x14ac:dyDescent="0.25">
      <c r="B11" s="90" t="s">
        <v>65</v>
      </c>
      <c r="M11" s="90" t="s">
        <v>65</v>
      </c>
      <c r="O11" s="96"/>
    </row>
    <row r="12" spans="2:16" x14ac:dyDescent="0.25">
      <c r="B12" s="90" t="s">
        <v>66</v>
      </c>
      <c r="M12" s="90" t="s">
        <v>66</v>
      </c>
      <c r="O12" s="96"/>
    </row>
    <row r="13" spans="2:16" x14ac:dyDescent="0.25">
      <c r="B13" s="90" t="s">
        <v>67</v>
      </c>
      <c r="M13" s="90" t="s">
        <v>67</v>
      </c>
    </row>
    <row r="14" spans="2:16" x14ac:dyDescent="0.25">
      <c r="B14" s="90" t="s">
        <v>68</v>
      </c>
      <c r="M14" s="90" t="s">
        <v>68</v>
      </c>
    </row>
    <row r="15" spans="2:16" x14ac:dyDescent="0.25">
      <c r="B15" s="90" t="s">
        <v>69</v>
      </c>
      <c r="M15" s="90" t="s">
        <v>69</v>
      </c>
    </row>
    <row r="16" spans="2:16" x14ac:dyDescent="0.25">
      <c r="B16" s="90" t="s">
        <v>89</v>
      </c>
      <c r="M16" s="90" t="s">
        <v>89</v>
      </c>
    </row>
    <row r="17" spans="2:13" ht="15.75" thickBot="1" x14ac:dyDescent="0.3">
      <c r="B17" s="91" t="s">
        <v>70</v>
      </c>
      <c r="M17" s="91" t="s">
        <v>70</v>
      </c>
    </row>
    <row r="21" spans="2:13" ht="19.5" customHeight="1" x14ac:dyDescent="0.25"/>
  </sheetData>
  <mergeCells count="1">
    <mergeCell ref="O10:O12"/>
  </mergeCells>
  <dataValidations count="2">
    <dataValidation type="list" allowBlank="1" showInputMessage="1" showErrorMessage="1" sqref="E5">
      <formula1>$B$6:$B$17</formula1>
    </dataValidation>
    <dataValidation type="list" allowBlank="1" showInputMessage="1" showErrorMessage="1" sqref="P5">
      <formula1>BULAN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O41"/>
  <sheetViews>
    <sheetView showGridLines="0" zoomScaleNormal="100" workbookViewId="0">
      <selection activeCell="B3" sqref="B3"/>
    </sheetView>
  </sheetViews>
  <sheetFormatPr defaultRowHeight="15" x14ac:dyDescent="0.25"/>
  <cols>
    <col min="1" max="1" width="5.85546875" style="1" customWidth="1"/>
    <col min="2" max="2" width="9.140625" style="1"/>
    <col min="3" max="3" width="11.85546875" style="1" customWidth="1"/>
    <col min="4" max="4" width="9.140625" style="1" customWidth="1"/>
    <col min="5" max="11" width="9.140625" style="1"/>
    <col min="12" max="12" width="7.5703125" style="1" customWidth="1"/>
    <col min="13" max="13" width="5.85546875" style="1" customWidth="1"/>
    <col min="14" max="16384" width="9.140625" style="1"/>
  </cols>
  <sheetData>
    <row r="1" spans="2:15" ht="19.5" customHeight="1" x14ac:dyDescent="0.25"/>
    <row r="2" spans="2:15" ht="18.75" x14ac:dyDescent="0.25">
      <c r="B2" s="3" t="s">
        <v>95</v>
      </c>
    </row>
    <row r="3" spans="2:15" ht="15.75" x14ac:dyDescent="0.25">
      <c r="B3" s="10" t="s">
        <v>2</v>
      </c>
      <c r="O3" s="10" t="s">
        <v>3</v>
      </c>
    </row>
    <row r="4" spans="2:15" x14ac:dyDescent="0.25">
      <c r="B4" s="6" t="s">
        <v>4</v>
      </c>
      <c r="O4" s="1" t="s">
        <v>5</v>
      </c>
    </row>
    <row r="5" spans="2:15" x14ac:dyDescent="0.25">
      <c r="B5" s="2" t="s">
        <v>6</v>
      </c>
      <c r="O5" s="1" t="s">
        <v>7</v>
      </c>
    </row>
    <row r="6" spans="2:15" x14ac:dyDescent="0.25">
      <c r="B6" s="14"/>
      <c r="O6" s="1" t="s">
        <v>8</v>
      </c>
    </row>
    <row r="7" spans="2:15" x14ac:dyDescent="0.25">
      <c r="B7" s="15" t="s">
        <v>1</v>
      </c>
      <c r="O7" s="14" t="s">
        <v>9</v>
      </c>
    </row>
    <row r="8" spans="2:15" x14ac:dyDescent="0.25">
      <c r="B8" s="16" t="s">
        <v>10</v>
      </c>
      <c r="O8" s="14"/>
    </row>
    <row r="9" spans="2:15" x14ac:dyDescent="0.25">
      <c r="B9" s="16" t="s">
        <v>11</v>
      </c>
    </row>
    <row r="10" spans="2:15" x14ac:dyDescent="0.25">
      <c r="B10" s="16" t="s">
        <v>12</v>
      </c>
    </row>
    <row r="11" spans="2:15" ht="15.75" x14ac:dyDescent="0.25">
      <c r="B11" s="16" t="s">
        <v>13</v>
      </c>
      <c r="O11" s="10" t="s">
        <v>14</v>
      </c>
    </row>
    <row r="12" spans="2:15" x14ac:dyDescent="0.25">
      <c r="B12" s="16" t="s">
        <v>15</v>
      </c>
      <c r="O12" s="1" t="s">
        <v>16</v>
      </c>
    </row>
    <row r="13" spans="2:15" x14ac:dyDescent="0.25">
      <c r="O13" s="1" t="s">
        <v>17</v>
      </c>
    </row>
    <row r="14" spans="2:15" x14ac:dyDescent="0.25">
      <c r="B14" s="17" t="s">
        <v>91</v>
      </c>
      <c r="O14" s="18" t="s">
        <v>18</v>
      </c>
    </row>
    <row r="15" spans="2:15" x14ac:dyDescent="0.25">
      <c r="B15" s="19" t="s">
        <v>92</v>
      </c>
      <c r="C15" s="20"/>
      <c r="E15" s="9">
        <v>5</v>
      </c>
      <c r="F15" s="21" t="s">
        <v>19</v>
      </c>
    </row>
    <row r="16" spans="2:15" ht="15.75" x14ac:dyDescent="0.25">
      <c r="B16" s="19" t="s">
        <v>93</v>
      </c>
      <c r="C16" s="20"/>
      <c r="O16" s="10" t="s">
        <v>20</v>
      </c>
    </row>
    <row r="17" spans="2:15" x14ac:dyDescent="0.25">
      <c r="B17" s="19" t="s">
        <v>76</v>
      </c>
      <c r="C17" s="20"/>
      <c r="O17" s="6" t="s">
        <v>21</v>
      </c>
    </row>
    <row r="18" spans="2:15" x14ac:dyDescent="0.25">
      <c r="B18" s="19" t="s">
        <v>79</v>
      </c>
      <c r="C18" s="20"/>
      <c r="O18" s="2" t="s">
        <v>22</v>
      </c>
    </row>
    <row r="19" spans="2:15" x14ac:dyDescent="0.25">
      <c r="B19" s="19" t="s">
        <v>82</v>
      </c>
      <c r="C19" s="20"/>
      <c r="O19" s="6" t="s">
        <v>23</v>
      </c>
    </row>
    <row r="20" spans="2:15" x14ac:dyDescent="0.25">
      <c r="B20" s="97" t="s">
        <v>71</v>
      </c>
      <c r="C20" s="97"/>
      <c r="O20" s="2" t="s">
        <v>24</v>
      </c>
    </row>
    <row r="21" spans="2:15" x14ac:dyDescent="0.25">
      <c r="B21" s="98" t="str">
        <f>VLOOKUP(E15,KOTA,2)</f>
        <v>Surabaya</v>
      </c>
      <c r="C21" s="98"/>
      <c r="D21" s="29" t="s">
        <v>96</v>
      </c>
      <c r="O21" s="2"/>
    </row>
    <row r="22" spans="2:15" x14ac:dyDescent="0.25">
      <c r="O22" s="2"/>
    </row>
    <row r="23" spans="2:15" x14ac:dyDescent="0.25">
      <c r="B23" s="28">
        <v>1</v>
      </c>
      <c r="C23" s="12" t="s">
        <v>92</v>
      </c>
      <c r="O23" s="2"/>
    </row>
    <row r="24" spans="2:15" x14ac:dyDescent="0.25">
      <c r="B24" s="28">
        <v>2</v>
      </c>
      <c r="C24" s="12" t="s">
        <v>93</v>
      </c>
    </row>
    <row r="25" spans="2:15" x14ac:dyDescent="0.25">
      <c r="B25" s="28">
        <v>3</v>
      </c>
      <c r="C25" s="12" t="s">
        <v>76</v>
      </c>
      <c r="D25" s="30" t="s">
        <v>94</v>
      </c>
    </row>
    <row r="26" spans="2:15" x14ac:dyDescent="0.25">
      <c r="B26" s="28">
        <v>4</v>
      </c>
      <c r="C26" s="12" t="s">
        <v>79</v>
      </c>
    </row>
    <row r="27" spans="2:15" x14ac:dyDescent="0.25">
      <c r="B27" s="28">
        <v>5</v>
      </c>
      <c r="C27" s="12" t="s">
        <v>82</v>
      </c>
    </row>
    <row r="30" spans="2:15" ht="19.5" customHeight="1" x14ac:dyDescent="0.25"/>
    <row r="41" ht="18" customHeight="1" x14ac:dyDescent="0.25"/>
  </sheetData>
  <mergeCells count="2">
    <mergeCell ref="B20:C20"/>
    <mergeCell ref="B21:C21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Option Button 1">
              <controlPr defaultSize="0" autoFill="0" autoLine="0" autoPict="0">
                <anchor moveWithCells="1">
                  <from>
                    <xdr:col>1</xdr:col>
                    <xdr:colOff>114300</xdr:colOff>
                    <xdr:row>13</xdr:row>
                    <xdr:rowOff>180975</xdr:rowOff>
                  </from>
                  <to>
                    <xdr:col>1</xdr:col>
                    <xdr:colOff>476250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Option Button 2">
              <controlPr defaultSize="0" autoFill="0" autoLine="0" autoPict="0">
                <anchor moveWithCells="1">
                  <from>
                    <xdr:col>1</xdr:col>
                    <xdr:colOff>114300</xdr:colOff>
                    <xdr:row>14</xdr:row>
                    <xdr:rowOff>171450</xdr:rowOff>
                  </from>
                  <to>
                    <xdr:col>1</xdr:col>
                    <xdr:colOff>476250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Option Button 3">
              <controlPr defaultSize="0" autoFill="0" autoLine="0" autoPict="0">
                <anchor moveWithCells="1">
                  <from>
                    <xdr:col>1</xdr:col>
                    <xdr:colOff>114300</xdr:colOff>
                    <xdr:row>15</xdr:row>
                    <xdr:rowOff>180975</xdr:rowOff>
                  </from>
                  <to>
                    <xdr:col>1</xdr:col>
                    <xdr:colOff>476250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Option Button 4">
              <controlPr defaultSize="0" autoFill="0" autoLine="0" autoPict="0">
                <anchor moveWithCells="1">
                  <from>
                    <xdr:col>1</xdr:col>
                    <xdr:colOff>114300</xdr:colOff>
                    <xdr:row>16</xdr:row>
                    <xdr:rowOff>180975</xdr:rowOff>
                  </from>
                  <to>
                    <xdr:col>1</xdr:col>
                    <xdr:colOff>476250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7" name="Option Button 5">
              <controlPr defaultSize="0" autoFill="0" autoLine="0" autoPict="0">
                <anchor moveWithCells="1">
                  <from>
                    <xdr:col>1</xdr:col>
                    <xdr:colOff>114300</xdr:colOff>
                    <xdr:row>17</xdr:row>
                    <xdr:rowOff>171450</xdr:rowOff>
                  </from>
                  <to>
                    <xdr:col>1</xdr:col>
                    <xdr:colOff>476250</xdr:colOff>
                    <xdr:row>19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I29"/>
  <sheetViews>
    <sheetView showGridLines="0" workbookViewId="0">
      <selection activeCell="C3" sqref="C3"/>
    </sheetView>
  </sheetViews>
  <sheetFormatPr defaultRowHeight="15" x14ac:dyDescent="0.25"/>
  <cols>
    <col min="1" max="2" width="5.85546875" style="1" customWidth="1"/>
    <col min="3" max="3" width="15.5703125" style="1" customWidth="1"/>
    <col min="4" max="4" width="11.42578125" style="1" customWidth="1"/>
    <col min="5" max="5" width="5.85546875" style="1" customWidth="1"/>
    <col min="6" max="6" width="84.140625" style="1" customWidth="1"/>
    <col min="7" max="7" width="5.85546875" style="1" customWidth="1"/>
    <col min="8" max="8" width="16.28515625" style="1" customWidth="1"/>
    <col min="9" max="9" width="5.85546875" style="1" customWidth="1"/>
    <col min="10" max="10" width="31" style="1" customWidth="1"/>
    <col min="11" max="11" width="5.85546875" style="1" customWidth="1"/>
    <col min="12" max="12" width="21.28515625" style="1" customWidth="1"/>
    <col min="13" max="13" width="10.85546875" style="1" bestFit="1" customWidth="1"/>
    <col min="14" max="18" width="9.140625" style="1"/>
    <col min="19" max="19" width="28.140625" style="1" customWidth="1"/>
    <col min="20" max="20" width="5.85546875" style="1" customWidth="1"/>
    <col min="21" max="21" width="20.140625" style="1" customWidth="1"/>
    <col min="22" max="27" width="9.140625" style="1"/>
    <col min="28" max="28" width="26.7109375" style="1" customWidth="1"/>
    <col min="29" max="29" width="5.85546875" style="1" customWidth="1"/>
    <col min="30" max="30" width="17.7109375" style="1" customWidth="1"/>
    <col min="31" max="31" width="16.85546875" style="1" customWidth="1"/>
    <col min="32" max="32" width="9.140625" style="1"/>
    <col min="33" max="33" width="10.7109375" style="1" customWidth="1"/>
    <col min="34" max="34" width="9.140625" style="1"/>
    <col min="35" max="35" width="32.7109375" style="1" customWidth="1"/>
    <col min="36" max="36" width="5.85546875" style="1" customWidth="1"/>
    <col min="37" max="16384" width="9.140625" style="1"/>
  </cols>
  <sheetData>
    <row r="1" spans="2:35" ht="19.5" customHeight="1" x14ac:dyDescent="0.25"/>
    <row r="2" spans="2:35" ht="18.75" x14ac:dyDescent="0.25">
      <c r="B2" s="3" t="s">
        <v>32</v>
      </c>
      <c r="H2" s="3" t="s">
        <v>127</v>
      </c>
      <c r="L2" s="3" t="s">
        <v>45</v>
      </c>
      <c r="U2" s="3" t="s">
        <v>51</v>
      </c>
      <c r="AD2" s="3" t="s">
        <v>53</v>
      </c>
    </row>
    <row r="3" spans="2:35" ht="15.75" x14ac:dyDescent="0.25">
      <c r="C3" s="1">
        <v>1</v>
      </c>
      <c r="F3" s="10" t="s">
        <v>33</v>
      </c>
      <c r="H3" s="92" t="s">
        <v>128</v>
      </c>
      <c r="I3" s="93">
        <v>1</v>
      </c>
      <c r="J3" s="5" t="s">
        <v>129</v>
      </c>
      <c r="L3" s="50" t="s">
        <v>46</v>
      </c>
      <c r="M3" s="43">
        <v>5000000</v>
      </c>
      <c r="N3" s="7"/>
      <c r="O3" s="1">
        <v>1</v>
      </c>
      <c r="R3" s="24">
        <f>M3/10000</f>
        <v>500</v>
      </c>
      <c r="S3" s="59" t="str">
        <f ca="1">"&lt;&lt; rumus bantuan "&amp;_xlfn.FORMULATEXT(R3)</f>
        <v>&lt;&lt; rumus bantuan =M3/10000</v>
      </c>
      <c r="U3" s="50" t="s">
        <v>46</v>
      </c>
      <c r="V3" s="44">
        <v>7.4999999999999997E-2</v>
      </c>
      <c r="W3" s="7"/>
      <c r="AA3" s="58">
        <f>V3*10000</f>
        <v>750</v>
      </c>
      <c r="AB3" s="60" t="str">
        <f ca="1">"&lt;&lt; rumus bantuan "&amp;_xlfn.FORMULATEXT(AA3)</f>
        <v>&lt;&lt; rumus bantuan =V3*10000</v>
      </c>
      <c r="AD3" s="50" t="s">
        <v>0</v>
      </c>
      <c r="AE3" s="46">
        <f>AG3+AE11</f>
        <v>43485</v>
      </c>
      <c r="AG3" s="1">
        <v>20</v>
      </c>
      <c r="AH3" s="1" t="s">
        <v>19</v>
      </c>
    </row>
    <row r="4" spans="2:35" ht="15.75" x14ac:dyDescent="0.25">
      <c r="F4" s="1" t="s">
        <v>5</v>
      </c>
      <c r="L4" s="50" t="s">
        <v>47</v>
      </c>
      <c r="M4" s="43">
        <v>25000000</v>
      </c>
      <c r="N4" s="7"/>
      <c r="R4" s="24">
        <f>M4/10000</f>
        <v>2500</v>
      </c>
      <c r="S4" s="59" t="str">
        <f t="shared" ref="S4:S5" ca="1" si="0">"&lt;&lt; rumus bantuan "&amp;_xlfn.FORMULATEXT(R4)</f>
        <v>&lt;&lt; rumus bantuan =M4/10000</v>
      </c>
      <c r="U4" s="50" t="s">
        <v>47</v>
      </c>
      <c r="V4" s="44">
        <v>0.2</v>
      </c>
      <c r="W4" s="7"/>
      <c r="AA4" s="24">
        <f>V4*10000</f>
        <v>2000</v>
      </c>
      <c r="AB4" s="60" t="s">
        <v>100</v>
      </c>
      <c r="AG4" s="66" t="str">
        <f ca="1">_xlfn.FORMULATEXT(AE3)</f>
        <v>=AG3+AE11</v>
      </c>
    </row>
    <row r="5" spans="2:35" x14ac:dyDescent="0.25">
      <c r="F5" s="1" t="s">
        <v>7</v>
      </c>
      <c r="L5" s="50" t="s">
        <v>48</v>
      </c>
      <c r="M5" s="43">
        <v>250000</v>
      </c>
      <c r="N5" s="7"/>
      <c r="R5" s="24">
        <f>M5/10000</f>
        <v>25</v>
      </c>
      <c r="S5" s="59" t="str">
        <f t="shared" ca="1" si="0"/>
        <v>&lt;&lt; rumus bantuan =M5/10000</v>
      </c>
      <c r="U5" s="50" t="s">
        <v>48</v>
      </c>
      <c r="V5" s="44">
        <v>2.5000000000000001E-3</v>
      </c>
      <c r="W5" s="7"/>
      <c r="AA5" s="24">
        <v>25</v>
      </c>
      <c r="AB5" s="60" t="s">
        <v>99</v>
      </c>
    </row>
    <row r="6" spans="2:35" x14ac:dyDescent="0.25">
      <c r="F6" s="1" t="s">
        <v>8</v>
      </c>
      <c r="M6" s="25"/>
      <c r="V6" s="24"/>
      <c r="AD6" s="62"/>
    </row>
    <row r="7" spans="2:35" ht="17.25" customHeight="1" x14ac:dyDescent="0.25">
      <c r="F7" s="13" t="s">
        <v>34</v>
      </c>
      <c r="L7" s="50" t="s">
        <v>49</v>
      </c>
      <c r="M7" s="26">
        <f>O7*10000</f>
        <v>12750000</v>
      </c>
      <c r="O7" s="1">
        <v>1275</v>
      </c>
      <c r="Q7" s="1" t="s">
        <v>98</v>
      </c>
      <c r="U7" s="50" t="s">
        <v>52</v>
      </c>
      <c r="V7" s="45">
        <f>X7/10000</f>
        <v>8.2500000000000004E-2</v>
      </c>
      <c r="X7" s="1">
        <v>825</v>
      </c>
      <c r="Z7" s="1" t="s">
        <v>50</v>
      </c>
      <c r="AD7" s="63"/>
      <c r="AE7" s="61">
        <f>AE3</f>
        <v>43485</v>
      </c>
      <c r="AF7" s="99" t="s">
        <v>54</v>
      </c>
      <c r="AG7" s="99"/>
      <c r="AH7" s="27">
        <f>AE7</f>
        <v>43485</v>
      </c>
    </row>
    <row r="8" spans="2:35" ht="15" customHeight="1" x14ac:dyDescent="0.25">
      <c r="F8" s="13" t="s">
        <v>35</v>
      </c>
      <c r="AE8" s="100" t="str">
        <f>"Artinya, tanggal "&amp;TEXT(AE7,"dd mmmm yyyy")&amp;" adalah hari ke-"&amp;TEXT(AH7,"#.###")&amp;" yang diawali dari tanggal 1 Januari 1990"</f>
        <v>Artinya, tanggal 20 Januari 2019 adalah hari ke-43.485 yang diawali dari tanggal 1 Januari 1990</v>
      </c>
      <c r="AF8" s="100"/>
      <c r="AG8" s="100"/>
      <c r="AH8" s="100"/>
    </row>
    <row r="9" spans="2:35" x14ac:dyDescent="0.25">
      <c r="AE9" s="100"/>
      <c r="AF9" s="100"/>
      <c r="AG9" s="100"/>
      <c r="AH9" s="100"/>
    </row>
    <row r="11" spans="2:35" ht="19.5" customHeight="1" x14ac:dyDescent="0.25">
      <c r="F11" s="10" t="s">
        <v>36</v>
      </c>
      <c r="AD11" s="49" t="s">
        <v>55</v>
      </c>
      <c r="AE11" s="64">
        <v>43465</v>
      </c>
      <c r="AF11" s="48" t="s">
        <v>1</v>
      </c>
    </row>
    <row r="12" spans="2:35" x14ac:dyDescent="0.25">
      <c r="F12" s="1" t="s">
        <v>37</v>
      </c>
      <c r="S12" s="6"/>
      <c r="AE12" s="65">
        <f>AE11</f>
        <v>43465</v>
      </c>
      <c r="AF12" s="4" t="s">
        <v>130</v>
      </c>
      <c r="AG12" s="4"/>
      <c r="AH12" s="4"/>
      <c r="AI12" s="4"/>
    </row>
    <row r="13" spans="2:35" x14ac:dyDescent="0.25">
      <c r="F13" s="1" t="s">
        <v>17</v>
      </c>
      <c r="AF13" s="4" t="s">
        <v>131</v>
      </c>
      <c r="AG13" s="4"/>
      <c r="AH13" s="4"/>
      <c r="AI13" s="4"/>
    </row>
    <row r="14" spans="2:35" x14ac:dyDescent="0.25">
      <c r="F14" s="18" t="s">
        <v>18</v>
      </c>
      <c r="AF14" s="4" t="s">
        <v>132</v>
      </c>
      <c r="AG14" s="4"/>
      <c r="AH14" s="4"/>
      <c r="AI14" s="4"/>
    </row>
    <row r="15" spans="2:35" x14ac:dyDescent="0.25">
      <c r="AF15" s="11" t="s">
        <v>56</v>
      </c>
      <c r="AG15" s="4"/>
      <c r="AH15" s="4"/>
      <c r="AI15" s="4"/>
    </row>
    <row r="16" spans="2:35" ht="15.75" x14ac:dyDescent="0.25">
      <c r="F16" s="10" t="s">
        <v>38</v>
      </c>
      <c r="AF16" s="47" t="s">
        <v>57</v>
      </c>
      <c r="AG16" s="4"/>
      <c r="AH16" s="4"/>
      <c r="AI16" s="4"/>
    </row>
    <row r="17" spans="6:35" x14ac:dyDescent="0.25">
      <c r="F17" s="6" t="s">
        <v>39</v>
      </c>
      <c r="AF17" s="47" t="s">
        <v>58</v>
      </c>
      <c r="AG17" s="4"/>
      <c r="AH17" s="4"/>
      <c r="AI17" s="4"/>
    </row>
    <row r="18" spans="6:35" x14ac:dyDescent="0.25">
      <c r="F18" s="2" t="s">
        <v>40</v>
      </c>
      <c r="AF18" s="4" t="s">
        <v>59</v>
      </c>
      <c r="AG18" s="4"/>
      <c r="AH18" s="4"/>
      <c r="AI18" s="4"/>
    </row>
    <row r="19" spans="6:35" x14ac:dyDescent="0.25">
      <c r="F19" s="6" t="s">
        <v>41</v>
      </c>
    </row>
    <row r="20" spans="6:35" x14ac:dyDescent="0.25">
      <c r="F20" s="2" t="s">
        <v>24</v>
      </c>
    </row>
    <row r="21" spans="6:35" ht="15" customHeight="1" x14ac:dyDescent="0.25"/>
    <row r="22" spans="6:35" ht="19.5" customHeight="1" x14ac:dyDescent="0.25">
      <c r="F22" s="10" t="s">
        <v>42</v>
      </c>
    </row>
    <row r="23" spans="6:35" x14ac:dyDescent="0.25">
      <c r="F23" s="1" t="s">
        <v>43</v>
      </c>
    </row>
    <row r="24" spans="6:35" x14ac:dyDescent="0.25">
      <c r="F24" s="1" t="s">
        <v>44</v>
      </c>
    </row>
    <row r="29" spans="6:35" ht="19.5" customHeight="1" x14ac:dyDescent="0.25"/>
  </sheetData>
  <mergeCells count="2">
    <mergeCell ref="AF7:AG7"/>
    <mergeCell ref="AE8:AH9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Scroll Bar 1">
              <controlPr defaultSize="0" autoPict="0">
                <anchor moveWithCells="1">
                  <from>
                    <xdr:col>11</xdr:col>
                    <xdr:colOff>723900</xdr:colOff>
                    <xdr:row>6</xdr:row>
                    <xdr:rowOff>38100</xdr:rowOff>
                  </from>
                  <to>
                    <xdr:col>11</xdr:col>
                    <xdr:colOff>1181100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4" name="Scroll Bar 2">
              <controlPr defaultSize="0" autoPict="0">
                <anchor moveWithCells="1">
                  <from>
                    <xdr:col>20</xdr:col>
                    <xdr:colOff>723900</xdr:colOff>
                    <xdr:row>6</xdr:row>
                    <xdr:rowOff>38100</xdr:rowOff>
                  </from>
                  <to>
                    <xdr:col>20</xdr:col>
                    <xdr:colOff>1181100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5" name="Scroll Bar 4">
              <controlPr defaultSize="0" autoPict="0">
                <anchor moveWithCells="1">
                  <from>
                    <xdr:col>29</xdr:col>
                    <xdr:colOff>609600</xdr:colOff>
                    <xdr:row>2</xdr:row>
                    <xdr:rowOff>19050</xdr:rowOff>
                  </from>
                  <to>
                    <xdr:col>29</xdr:col>
                    <xdr:colOff>1066800</xdr:colOff>
                    <xdr:row>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6" name="Scroll Bar 5">
              <controlPr defaultSize="0" autoPict="0">
                <anchor moveWithCells="1">
                  <from>
                    <xdr:col>5</xdr:col>
                    <xdr:colOff>2924175</xdr:colOff>
                    <xdr:row>6</xdr:row>
                    <xdr:rowOff>57150</xdr:rowOff>
                  </from>
                  <to>
                    <xdr:col>5</xdr:col>
                    <xdr:colOff>3381375</xdr:colOff>
                    <xdr:row>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r:id="rId7" name="Scroll Bar 6">
              <controlPr defaultSize="0" autoPict="0">
                <anchor moveWithCells="1">
                  <from>
                    <xdr:col>5</xdr:col>
                    <xdr:colOff>2590800</xdr:colOff>
                    <xdr:row>7</xdr:row>
                    <xdr:rowOff>95250</xdr:rowOff>
                  </from>
                  <to>
                    <xdr:col>5</xdr:col>
                    <xdr:colOff>2743200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9" r:id="rId8" name="Scroll Bar 7">
              <controlPr defaultSize="0" autoPict="0">
                <anchor moveWithCells="1">
                  <from>
                    <xdr:col>1</xdr:col>
                    <xdr:colOff>142875</xdr:colOff>
                    <xdr:row>15</xdr:row>
                    <xdr:rowOff>161925</xdr:rowOff>
                  </from>
                  <to>
                    <xdr:col>1</xdr:col>
                    <xdr:colOff>381000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0" r:id="rId9" name="Scroll Bar 8">
              <controlPr defaultSize="0" autoPict="0">
                <anchor moveWithCells="1">
                  <from>
                    <xdr:col>1</xdr:col>
                    <xdr:colOff>600075</xdr:colOff>
                    <xdr:row>15</xdr:row>
                    <xdr:rowOff>180975</xdr:rowOff>
                  </from>
                  <to>
                    <xdr:col>2</xdr:col>
                    <xdr:colOff>152400</xdr:colOff>
                    <xdr:row>18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1" r:id="rId10" name="Scroll Bar 9">
              <controlPr defaultSize="0" autoPict="0">
                <anchor moveWithCells="1">
                  <from>
                    <xdr:col>2</xdr:col>
                    <xdr:colOff>361950</xdr:colOff>
                    <xdr:row>16</xdr:row>
                    <xdr:rowOff>38100</xdr:rowOff>
                  </from>
                  <to>
                    <xdr:col>3</xdr:col>
                    <xdr:colOff>381000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2" r:id="rId11" name="Scroll Bar 10">
              <controlPr defaultSize="0" autoPict="0">
                <anchor moveWithCells="1">
                  <from>
                    <xdr:col>7</xdr:col>
                    <xdr:colOff>514350</xdr:colOff>
                    <xdr:row>2</xdr:row>
                    <xdr:rowOff>19050</xdr:rowOff>
                  </from>
                  <to>
                    <xdr:col>7</xdr:col>
                    <xdr:colOff>971550</xdr:colOff>
                    <xdr:row>2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R25"/>
  <sheetViews>
    <sheetView showGridLines="0" zoomScale="90" zoomScaleNormal="90" workbookViewId="0">
      <selection activeCell="H5" sqref="H5"/>
    </sheetView>
  </sheetViews>
  <sheetFormatPr defaultRowHeight="15" x14ac:dyDescent="0.25"/>
  <cols>
    <col min="1" max="1" width="5.85546875" style="22" customWidth="1"/>
    <col min="2" max="2" width="12.5703125" style="22" customWidth="1"/>
    <col min="3" max="3" width="1.7109375" style="22" customWidth="1"/>
    <col min="4" max="4" width="12.5703125" style="22" customWidth="1"/>
    <col min="5" max="5" width="1.7109375" style="22" customWidth="1"/>
    <col min="6" max="6" width="12.5703125" style="22" customWidth="1"/>
    <col min="7" max="7" width="1.7109375" style="22" customWidth="1"/>
    <col min="8" max="8" width="12.5703125" style="22" customWidth="1"/>
    <col min="9" max="9" width="9.140625" style="22"/>
    <col min="10" max="10" width="4" style="22" customWidth="1"/>
    <col min="11" max="11" width="4.7109375" style="22" customWidth="1"/>
    <col min="12" max="12" width="20.5703125" style="22" customWidth="1"/>
    <col min="13" max="13" width="11.7109375" style="22" customWidth="1"/>
    <col min="14" max="14" width="10.85546875" style="22" customWidth="1"/>
    <col min="15" max="15" width="12.42578125" style="22" customWidth="1"/>
    <col min="16" max="16" width="2.7109375" style="22" customWidth="1"/>
    <col min="17" max="17" width="9.140625" style="22"/>
    <col min="18" max="18" width="11.42578125" style="22" customWidth="1"/>
    <col min="19" max="19" width="5.85546875" style="22" customWidth="1"/>
    <col min="20" max="16384" width="9.140625" style="22"/>
  </cols>
  <sheetData>
    <row r="1" spans="2:18" ht="20.25" customHeight="1" x14ac:dyDescent="0.25"/>
    <row r="2" spans="2:18" ht="19.5" customHeight="1" x14ac:dyDescent="0.25">
      <c r="B2" s="3" t="s">
        <v>26</v>
      </c>
    </row>
    <row r="3" spans="2:18" s="51" customFormat="1" ht="15" customHeight="1" x14ac:dyDescent="0.25"/>
    <row r="4" spans="2:18" s="51" customFormat="1" ht="15" customHeight="1" x14ac:dyDescent="0.25">
      <c r="B4" s="52" t="s">
        <v>97</v>
      </c>
    </row>
    <row r="5" spans="2:18" s="51" customFormat="1" ht="18.75" customHeight="1" x14ac:dyDescent="0.25"/>
    <row r="6" spans="2:18" s="51" customFormat="1" ht="18.75" customHeight="1" x14ac:dyDescent="0.25"/>
    <row r="7" spans="2:18" s="51" customFormat="1" ht="18.75" customHeight="1" x14ac:dyDescent="0.25"/>
    <row r="8" spans="2:18" s="51" customFormat="1" ht="18.75" customHeight="1" x14ac:dyDescent="0.25"/>
    <row r="9" spans="2:18" s="51" customFormat="1" ht="18.75" customHeight="1" x14ac:dyDescent="0.25"/>
    <row r="10" spans="2:18" s="51" customFormat="1" ht="18.75" customHeight="1" x14ac:dyDescent="0.25"/>
    <row r="11" spans="2:18" ht="8.25" customHeight="1" x14ac:dyDescent="0.25"/>
    <row r="12" spans="2:18" ht="23.25" customHeight="1" x14ac:dyDescent="0.25">
      <c r="D12" s="53" t="s">
        <v>27</v>
      </c>
      <c r="F12" s="53" t="s">
        <v>28</v>
      </c>
      <c r="H12" s="53" t="s">
        <v>29</v>
      </c>
      <c r="K12" s="41" t="s">
        <v>72</v>
      </c>
    </row>
    <row r="13" spans="2:18" ht="18" customHeight="1" x14ac:dyDescent="0.25">
      <c r="K13" s="54" t="s">
        <v>30</v>
      </c>
      <c r="L13" s="55" t="s">
        <v>73</v>
      </c>
      <c r="M13" s="55" t="s">
        <v>74</v>
      </c>
      <c r="N13" s="55" t="s">
        <v>75</v>
      </c>
      <c r="O13" s="54" t="s">
        <v>31</v>
      </c>
      <c r="P13" s="5" t="str">
        <f ca="1">_xlfn.FORMULATEXT(O14)</f>
        <v>=IF(Q14=TRUE;M14*N14;0)</v>
      </c>
    </row>
    <row r="14" spans="2:18" ht="18" customHeight="1" x14ac:dyDescent="0.25">
      <c r="B14" s="22" t="b">
        <v>1</v>
      </c>
      <c r="D14" s="22" t="b">
        <v>0</v>
      </c>
      <c r="F14" s="22" t="b">
        <v>0</v>
      </c>
      <c r="H14" s="22" t="b">
        <v>0</v>
      </c>
      <c r="I14" s="23" t="s">
        <v>19</v>
      </c>
      <c r="K14" s="32">
        <v>1</v>
      </c>
      <c r="L14" s="33" t="s">
        <v>76</v>
      </c>
      <c r="M14" s="34">
        <v>35</v>
      </c>
      <c r="N14" s="81">
        <v>95000</v>
      </c>
      <c r="O14" s="82">
        <f>IF(Q14=TRUE,M14*N14,0)</f>
        <v>3325000</v>
      </c>
      <c r="P14" s="31"/>
      <c r="Q14" s="22" t="b">
        <v>1</v>
      </c>
      <c r="R14" s="42" t="s">
        <v>19</v>
      </c>
    </row>
    <row r="15" spans="2:18" ht="16.5" customHeight="1" x14ac:dyDescent="0.25">
      <c r="K15" s="35">
        <v>2</v>
      </c>
      <c r="L15" s="36" t="s">
        <v>77</v>
      </c>
      <c r="M15" s="37">
        <v>75</v>
      </c>
      <c r="N15" s="83">
        <v>175000</v>
      </c>
      <c r="O15" s="84">
        <f t="shared" ref="O15:O23" si="0">IF(Q15=TRUE,M15*N15,0)</f>
        <v>13125000</v>
      </c>
      <c r="P15" s="31"/>
      <c r="Q15" s="22" t="b">
        <v>1</v>
      </c>
      <c r="R15" s="42" t="s">
        <v>19</v>
      </c>
    </row>
    <row r="16" spans="2:18" ht="16.5" customHeight="1" x14ac:dyDescent="0.25">
      <c r="K16" s="35">
        <v>3</v>
      </c>
      <c r="L16" s="36" t="s">
        <v>78</v>
      </c>
      <c r="M16" s="37">
        <v>23</v>
      </c>
      <c r="N16" s="83">
        <v>225000</v>
      </c>
      <c r="O16" s="84">
        <f t="shared" si="0"/>
        <v>5175000</v>
      </c>
      <c r="P16" s="31"/>
      <c r="Q16" s="22" t="b">
        <v>1</v>
      </c>
      <c r="R16" s="42" t="s">
        <v>19</v>
      </c>
    </row>
    <row r="17" spans="11:18" ht="16.5" customHeight="1" x14ac:dyDescent="0.25">
      <c r="K17" s="35">
        <v>4</v>
      </c>
      <c r="L17" s="36" t="s">
        <v>81</v>
      </c>
      <c r="M17" s="37">
        <v>25</v>
      </c>
      <c r="N17" s="83">
        <v>275000</v>
      </c>
      <c r="O17" s="84">
        <f t="shared" si="0"/>
        <v>0</v>
      </c>
      <c r="P17" s="31"/>
      <c r="Q17" s="22" t="b">
        <v>0</v>
      </c>
      <c r="R17" s="42" t="s">
        <v>19</v>
      </c>
    </row>
    <row r="18" spans="11:18" ht="16.5" customHeight="1" x14ac:dyDescent="0.25">
      <c r="K18" s="35">
        <v>5</v>
      </c>
      <c r="L18" s="36" t="s">
        <v>79</v>
      </c>
      <c r="M18" s="37">
        <v>25</v>
      </c>
      <c r="N18" s="83">
        <v>375000</v>
      </c>
      <c r="O18" s="84">
        <f t="shared" si="0"/>
        <v>9375000</v>
      </c>
      <c r="P18" s="31"/>
      <c r="Q18" s="22" t="b">
        <v>1</v>
      </c>
      <c r="R18" s="42" t="s">
        <v>19</v>
      </c>
    </row>
    <row r="19" spans="11:18" ht="16.5" customHeight="1" x14ac:dyDescent="0.25">
      <c r="K19" s="35">
        <v>6</v>
      </c>
      <c r="L19" s="36" t="s">
        <v>82</v>
      </c>
      <c r="M19" s="37">
        <v>27</v>
      </c>
      <c r="N19" s="83">
        <v>525000</v>
      </c>
      <c r="O19" s="84">
        <f t="shared" si="0"/>
        <v>0</v>
      </c>
      <c r="P19" s="31"/>
      <c r="Q19" s="22" t="b">
        <v>0</v>
      </c>
      <c r="R19" s="42" t="s">
        <v>19</v>
      </c>
    </row>
    <row r="20" spans="11:18" ht="16.5" customHeight="1" x14ac:dyDescent="0.25">
      <c r="K20" s="35">
        <v>7</v>
      </c>
      <c r="L20" s="36" t="s">
        <v>80</v>
      </c>
      <c r="M20" s="37">
        <v>33</v>
      </c>
      <c r="N20" s="83">
        <v>235000</v>
      </c>
      <c r="O20" s="84">
        <f t="shared" si="0"/>
        <v>7755000</v>
      </c>
      <c r="P20" s="31"/>
      <c r="Q20" s="22" t="b">
        <v>1</v>
      </c>
      <c r="R20" s="42" t="s">
        <v>19</v>
      </c>
    </row>
    <row r="21" spans="11:18" ht="16.5" customHeight="1" x14ac:dyDescent="0.25">
      <c r="K21" s="35">
        <v>8</v>
      </c>
      <c r="L21" s="36" t="s">
        <v>83</v>
      </c>
      <c r="M21" s="37">
        <v>80</v>
      </c>
      <c r="N21" s="83">
        <v>325000</v>
      </c>
      <c r="O21" s="84">
        <f t="shared" si="0"/>
        <v>26000000</v>
      </c>
      <c r="P21" s="31"/>
      <c r="Q21" s="22" t="b">
        <v>1</v>
      </c>
      <c r="R21" s="42" t="s">
        <v>19</v>
      </c>
    </row>
    <row r="22" spans="11:18" ht="16.5" customHeight="1" x14ac:dyDescent="0.25">
      <c r="K22" s="35">
        <v>9</v>
      </c>
      <c r="L22" s="36" t="s">
        <v>84</v>
      </c>
      <c r="M22" s="37">
        <v>65</v>
      </c>
      <c r="N22" s="83">
        <v>375000</v>
      </c>
      <c r="O22" s="84">
        <f t="shared" si="0"/>
        <v>24375000</v>
      </c>
      <c r="P22" s="31"/>
      <c r="Q22" s="22" t="b">
        <v>1</v>
      </c>
      <c r="R22" s="42" t="s">
        <v>19</v>
      </c>
    </row>
    <row r="23" spans="11:18" ht="16.5" customHeight="1" x14ac:dyDescent="0.25">
      <c r="K23" s="38">
        <v>10</v>
      </c>
      <c r="L23" s="39" t="s">
        <v>85</v>
      </c>
      <c r="M23" s="40">
        <v>50</v>
      </c>
      <c r="N23" s="85">
        <v>450000</v>
      </c>
      <c r="O23" s="86">
        <f t="shared" si="0"/>
        <v>0</v>
      </c>
      <c r="P23" s="31"/>
      <c r="Q23" s="22" t="b">
        <v>0</v>
      </c>
      <c r="R23" s="42" t="s">
        <v>19</v>
      </c>
    </row>
    <row r="24" spans="11:18" ht="16.5" customHeight="1" x14ac:dyDescent="0.25">
      <c r="K24" s="56"/>
      <c r="L24" s="56"/>
      <c r="M24" s="57"/>
      <c r="N24" s="80"/>
      <c r="O24" s="87">
        <f>SUM(O14:O23)</f>
        <v>89130000</v>
      </c>
      <c r="P24" s="31"/>
    </row>
    <row r="25" spans="11:18" ht="20.25" customHeight="1" x14ac:dyDescent="0.25"/>
  </sheetData>
  <pageMargins left="0.7" right="0.7" top="0.75" bottom="0.75" header="0.3" footer="0.3"/>
  <pageSetup paperSize="9"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1</xdr:col>
                    <xdr:colOff>28575</xdr:colOff>
                    <xdr:row>11</xdr:row>
                    <xdr:rowOff>38100</xdr:rowOff>
                  </from>
                  <to>
                    <xdr:col>1</xdr:col>
                    <xdr:colOff>809625</xdr:colOff>
                    <xdr:row>11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3</xdr:col>
                    <xdr:colOff>57150</xdr:colOff>
                    <xdr:row>11</xdr:row>
                    <xdr:rowOff>38100</xdr:rowOff>
                  </from>
                  <to>
                    <xdr:col>3</xdr:col>
                    <xdr:colOff>361950</xdr:colOff>
                    <xdr:row>11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5</xdr:col>
                    <xdr:colOff>57150</xdr:colOff>
                    <xdr:row>11</xdr:row>
                    <xdr:rowOff>38100</xdr:rowOff>
                  </from>
                  <to>
                    <xdr:col>5</xdr:col>
                    <xdr:colOff>361950</xdr:colOff>
                    <xdr:row>11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7</xdr:col>
                    <xdr:colOff>57150</xdr:colOff>
                    <xdr:row>11</xdr:row>
                    <xdr:rowOff>38100</xdr:rowOff>
                  </from>
                  <to>
                    <xdr:col>7</xdr:col>
                    <xdr:colOff>361950</xdr:colOff>
                    <xdr:row>11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11</xdr:col>
                    <xdr:colOff>47625</xdr:colOff>
                    <xdr:row>13</xdr:row>
                    <xdr:rowOff>0</xdr:rowOff>
                  </from>
                  <to>
                    <xdr:col>11</xdr:col>
                    <xdr:colOff>352425</xdr:colOff>
                    <xdr:row>13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11</xdr:col>
                    <xdr:colOff>47625</xdr:colOff>
                    <xdr:row>14</xdr:row>
                    <xdr:rowOff>0</xdr:rowOff>
                  </from>
                  <to>
                    <xdr:col>11</xdr:col>
                    <xdr:colOff>352425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11</xdr:col>
                    <xdr:colOff>47625</xdr:colOff>
                    <xdr:row>15</xdr:row>
                    <xdr:rowOff>0</xdr:rowOff>
                  </from>
                  <to>
                    <xdr:col>11</xdr:col>
                    <xdr:colOff>352425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>
                <anchor moveWithCells="1">
                  <from>
                    <xdr:col>11</xdr:col>
                    <xdr:colOff>47625</xdr:colOff>
                    <xdr:row>16</xdr:row>
                    <xdr:rowOff>0</xdr:rowOff>
                  </from>
                  <to>
                    <xdr:col>11</xdr:col>
                    <xdr:colOff>352425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defaultSize="0" autoFill="0" autoLine="0" autoPict="0">
                <anchor moveWithCells="1">
                  <from>
                    <xdr:col>11</xdr:col>
                    <xdr:colOff>47625</xdr:colOff>
                    <xdr:row>17</xdr:row>
                    <xdr:rowOff>0</xdr:rowOff>
                  </from>
                  <to>
                    <xdr:col>11</xdr:col>
                    <xdr:colOff>352425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Check Box 10">
              <controlPr defaultSize="0" autoFill="0" autoLine="0" autoPict="0">
                <anchor moveWithCells="1">
                  <from>
                    <xdr:col>11</xdr:col>
                    <xdr:colOff>47625</xdr:colOff>
                    <xdr:row>18</xdr:row>
                    <xdr:rowOff>0</xdr:rowOff>
                  </from>
                  <to>
                    <xdr:col>11</xdr:col>
                    <xdr:colOff>352425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Check Box 11">
              <controlPr defaultSize="0" autoFill="0" autoLine="0" autoPict="0">
                <anchor moveWithCells="1">
                  <from>
                    <xdr:col>11</xdr:col>
                    <xdr:colOff>47625</xdr:colOff>
                    <xdr:row>19</xdr:row>
                    <xdr:rowOff>0</xdr:rowOff>
                  </from>
                  <to>
                    <xdr:col>11</xdr:col>
                    <xdr:colOff>352425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Check Box 12">
              <controlPr defaultSize="0" autoFill="0" autoLine="0" autoPict="0">
                <anchor moveWithCells="1">
                  <from>
                    <xdr:col>11</xdr:col>
                    <xdr:colOff>47625</xdr:colOff>
                    <xdr:row>20</xdr:row>
                    <xdr:rowOff>0</xdr:rowOff>
                  </from>
                  <to>
                    <xdr:col>11</xdr:col>
                    <xdr:colOff>352425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6" name="Check Box 13">
              <controlPr defaultSize="0" autoFill="0" autoLine="0" autoPict="0">
                <anchor moveWithCells="1">
                  <from>
                    <xdr:col>11</xdr:col>
                    <xdr:colOff>47625</xdr:colOff>
                    <xdr:row>21</xdr:row>
                    <xdr:rowOff>0</xdr:rowOff>
                  </from>
                  <to>
                    <xdr:col>11</xdr:col>
                    <xdr:colOff>352425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17" name="Check Box 14">
              <controlPr defaultSize="0" autoFill="0" autoLine="0" autoPict="0">
                <anchor moveWithCells="1">
                  <from>
                    <xdr:col>11</xdr:col>
                    <xdr:colOff>47625</xdr:colOff>
                    <xdr:row>22</xdr:row>
                    <xdr:rowOff>0</xdr:rowOff>
                  </from>
                  <to>
                    <xdr:col>11</xdr:col>
                    <xdr:colOff>352425</xdr:colOff>
                    <xdr:row>23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F25"/>
  <sheetViews>
    <sheetView showGridLines="0" topLeftCell="W1" workbookViewId="0">
      <selection activeCell="AF3" sqref="AF3"/>
    </sheetView>
  </sheetViews>
  <sheetFormatPr defaultColWidth="9.140625" defaultRowHeight="15" x14ac:dyDescent="0.25"/>
  <cols>
    <col min="1" max="1" width="5.85546875" style="1" customWidth="1"/>
    <col min="2" max="2" width="17" style="1" customWidth="1"/>
    <col min="3" max="3" width="6.5703125" style="1" customWidth="1"/>
    <col min="4" max="4" width="4" style="1" customWidth="1"/>
    <col min="5" max="5" width="12.140625" style="1" customWidth="1"/>
    <col min="6" max="6" width="4.7109375" style="1" customWidth="1"/>
    <col min="7" max="7" width="9.140625" style="1"/>
    <col min="8" max="8" width="4.7109375" style="1" customWidth="1"/>
    <col min="9" max="9" width="11.42578125" style="1" customWidth="1"/>
    <col min="10" max="10" width="3.7109375" style="1" customWidth="1"/>
    <col min="11" max="11" width="48.7109375" style="1" customWidth="1"/>
    <col min="12" max="12" width="5.85546875" style="1" customWidth="1"/>
    <col min="13" max="13" width="5.42578125" style="1" customWidth="1"/>
    <col min="14" max="14" width="9.140625" style="1"/>
    <col min="15" max="16" width="12.140625" style="1" customWidth="1"/>
    <col min="17" max="17" width="20.7109375" style="1" customWidth="1"/>
    <col min="18" max="18" width="13.42578125" style="1" customWidth="1"/>
    <col min="19" max="19" width="3" style="1" customWidth="1"/>
    <col min="20" max="20" width="14.85546875" style="1" customWidth="1"/>
    <col min="21" max="21" width="13.140625" style="1" customWidth="1"/>
    <col min="22" max="22" width="25.7109375" style="1" customWidth="1"/>
    <col min="23" max="23" width="5.85546875" style="1" customWidth="1"/>
    <col min="24" max="24" width="5.28515625" style="1" customWidth="1"/>
    <col min="25" max="25" width="9.140625" style="1"/>
    <col min="26" max="27" width="12.140625" style="1" customWidth="1"/>
    <col min="28" max="28" width="20.5703125" style="1" customWidth="1"/>
    <col min="29" max="29" width="12.28515625" style="1" customWidth="1"/>
    <col min="30" max="30" width="3" style="1" customWidth="1"/>
    <col min="31" max="31" width="14.5703125" style="1" customWidth="1"/>
    <col min="32" max="32" width="22.7109375" style="1" customWidth="1"/>
    <col min="33" max="33" width="16.140625" style="1" customWidth="1"/>
    <col min="34" max="34" width="5.85546875" style="1" customWidth="1"/>
    <col min="35" max="16384" width="9.140625" style="1"/>
  </cols>
  <sheetData>
    <row r="1" spans="2:32" ht="19.5" customHeight="1" x14ac:dyDescent="0.25"/>
    <row r="2" spans="2:32" ht="18.75" x14ac:dyDescent="0.25">
      <c r="B2" s="68" t="s">
        <v>115</v>
      </c>
      <c r="M2" s="68" t="s">
        <v>101</v>
      </c>
      <c r="X2" s="68" t="s">
        <v>145</v>
      </c>
    </row>
    <row r="3" spans="2:32" ht="17.25" customHeight="1" x14ac:dyDescent="0.25">
      <c r="B3" s="50" t="s">
        <v>116</v>
      </c>
      <c r="C3" s="78">
        <v>20</v>
      </c>
      <c r="E3" s="101" t="s">
        <v>117</v>
      </c>
      <c r="G3" s="102" t="s">
        <v>118</v>
      </c>
      <c r="I3" s="103" t="s">
        <v>119</v>
      </c>
      <c r="K3" s="1" t="s">
        <v>120</v>
      </c>
      <c r="M3" s="69" t="s">
        <v>30</v>
      </c>
      <c r="N3" s="70" t="s">
        <v>102</v>
      </c>
      <c r="O3" s="70" t="s">
        <v>0</v>
      </c>
      <c r="P3" s="70" t="s">
        <v>103</v>
      </c>
      <c r="Q3" s="70" t="s">
        <v>25</v>
      </c>
      <c r="R3" s="69" t="s">
        <v>104</v>
      </c>
      <c r="T3" s="77" t="s">
        <v>105</v>
      </c>
      <c r="U3" s="71" t="s">
        <v>93</v>
      </c>
      <c r="X3" s="69" t="s">
        <v>30</v>
      </c>
      <c r="Y3" s="70" t="s">
        <v>102</v>
      </c>
      <c r="Z3" s="70" t="s">
        <v>0</v>
      </c>
      <c r="AA3" s="70" t="s">
        <v>103</v>
      </c>
      <c r="AB3" s="70" t="s">
        <v>25</v>
      </c>
      <c r="AC3" s="69" t="s">
        <v>104</v>
      </c>
      <c r="AE3" s="77" t="s">
        <v>144</v>
      </c>
      <c r="AF3" s="71" t="s">
        <v>134</v>
      </c>
    </row>
    <row r="4" spans="2:32" x14ac:dyDescent="0.25">
      <c r="E4" s="101"/>
      <c r="G4" s="102"/>
      <c r="I4" s="103"/>
      <c r="K4" s="6" t="s">
        <v>121</v>
      </c>
      <c r="M4" s="72">
        <v>1</v>
      </c>
      <c r="N4" s="73">
        <v>10101</v>
      </c>
      <c r="O4" s="74">
        <v>43586</v>
      </c>
      <c r="P4" s="94">
        <v>12500000</v>
      </c>
      <c r="Q4" s="75" t="s">
        <v>134</v>
      </c>
      <c r="R4" s="11" t="s">
        <v>135</v>
      </c>
      <c r="X4" s="72">
        <v>1</v>
      </c>
      <c r="Y4" s="73">
        <v>10101</v>
      </c>
      <c r="Z4" s="74">
        <v>43586</v>
      </c>
      <c r="AA4" s="94">
        <v>12500000</v>
      </c>
      <c r="AB4" s="75" t="s">
        <v>134</v>
      </c>
      <c r="AC4" s="11" t="s">
        <v>135</v>
      </c>
    </row>
    <row r="5" spans="2:32" x14ac:dyDescent="0.25">
      <c r="E5" s="79">
        <v>1</v>
      </c>
      <c r="G5" s="67">
        <v>1</v>
      </c>
      <c r="I5" s="67">
        <v>1</v>
      </c>
      <c r="K5" s="6" t="s">
        <v>122</v>
      </c>
      <c r="M5" s="72">
        <v>2</v>
      </c>
      <c r="N5" s="73">
        <v>10102</v>
      </c>
      <c r="O5" s="74">
        <v>43586</v>
      </c>
      <c r="P5" s="94">
        <v>12785000</v>
      </c>
      <c r="Q5" s="75" t="s">
        <v>107</v>
      </c>
      <c r="R5" s="11" t="s">
        <v>108</v>
      </c>
      <c r="T5" s="76" t="s">
        <v>1</v>
      </c>
      <c r="X5" s="72">
        <v>2</v>
      </c>
      <c r="Y5" s="73">
        <v>10102</v>
      </c>
      <c r="Z5" s="74">
        <v>43586</v>
      </c>
      <c r="AA5" s="94">
        <v>12785000</v>
      </c>
      <c r="AB5" s="75" t="s">
        <v>107</v>
      </c>
      <c r="AC5" s="11" t="s">
        <v>108</v>
      </c>
      <c r="AE5" s="76" t="s">
        <v>1</v>
      </c>
    </row>
    <row r="6" spans="2:32" x14ac:dyDescent="0.25">
      <c r="E6" s="79">
        <f>IF(E5&lt;C$3,E5+1,"")</f>
        <v>2</v>
      </c>
      <c r="G6" s="67">
        <f>IF(G5&lt;C$3,G5+1,"")</f>
        <v>2</v>
      </c>
      <c r="I6" s="67">
        <f>IF(I5&lt;C$3,I5+1,"")</f>
        <v>2</v>
      </c>
      <c r="K6" s="6" t="s">
        <v>123</v>
      </c>
      <c r="M6" s="72">
        <v>3</v>
      </c>
      <c r="N6" s="73">
        <v>10103</v>
      </c>
      <c r="O6" s="74">
        <v>43587</v>
      </c>
      <c r="P6" s="94">
        <v>5785000</v>
      </c>
      <c r="Q6" s="75" t="s">
        <v>133</v>
      </c>
      <c r="R6" s="11" t="s">
        <v>93</v>
      </c>
      <c r="T6" s="1" t="s">
        <v>124</v>
      </c>
      <c r="X6" s="72">
        <v>3</v>
      </c>
      <c r="Y6" s="73">
        <v>10103</v>
      </c>
      <c r="Z6" s="74">
        <v>43587</v>
      </c>
      <c r="AA6" s="94">
        <v>5785000</v>
      </c>
      <c r="AB6" s="75" t="s">
        <v>133</v>
      </c>
      <c r="AC6" s="11" t="s">
        <v>93</v>
      </c>
      <c r="AE6" s="1" t="s">
        <v>146</v>
      </c>
    </row>
    <row r="7" spans="2:32" x14ac:dyDescent="0.25">
      <c r="E7" s="79">
        <f t="shared" ref="E7:E24" si="0">IF(E6&lt;C$3,E6+1,"")</f>
        <v>3</v>
      </c>
      <c r="G7" s="67">
        <f t="shared" ref="G7:G24" si="1">IF(G6&lt;C$3,G6+1,"")</f>
        <v>3</v>
      </c>
      <c r="I7" s="67">
        <f t="shared" ref="I7:I24" si="2">IF(I6&lt;C$3,I6+1,"")</f>
        <v>3</v>
      </c>
      <c r="M7" s="72">
        <v>4</v>
      </c>
      <c r="N7" s="73">
        <v>10104</v>
      </c>
      <c r="O7" s="74">
        <v>43590</v>
      </c>
      <c r="P7" s="94">
        <v>1250000</v>
      </c>
      <c r="Q7" s="75" t="s">
        <v>136</v>
      </c>
      <c r="R7" s="11" t="s">
        <v>106</v>
      </c>
      <c r="T7" s="1" t="s">
        <v>109</v>
      </c>
      <c r="X7" s="72">
        <v>4</v>
      </c>
      <c r="Y7" s="73">
        <v>10104</v>
      </c>
      <c r="Z7" s="74">
        <v>43590</v>
      </c>
      <c r="AA7" s="94">
        <v>1250000</v>
      </c>
      <c r="AB7" s="75" t="s">
        <v>136</v>
      </c>
      <c r="AC7" s="11" t="s">
        <v>106</v>
      </c>
      <c r="AE7" s="1" t="s">
        <v>109</v>
      </c>
    </row>
    <row r="8" spans="2:32" x14ac:dyDescent="0.25">
      <c r="E8" s="79">
        <f t="shared" si="0"/>
        <v>4</v>
      </c>
      <c r="G8" s="67">
        <f t="shared" si="1"/>
        <v>4</v>
      </c>
      <c r="I8" s="67">
        <f t="shared" si="2"/>
        <v>4</v>
      </c>
      <c r="M8" s="72">
        <v>5</v>
      </c>
      <c r="N8" s="73">
        <v>10105</v>
      </c>
      <c r="O8" s="74">
        <v>43590</v>
      </c>
      <c r="P8" s="94">
        <v>45780000</v>
      </c>
      <c r="Q8" s="75" t="s">
        <v>137</v>
      </c>
      <c r="R8" s="11" t="s">
        <v>135</v>
      </c>
      <c r="T8" s="1" t="s">
        <v>125</v>
      </c>
      <c r="X8" s="72">
        <v>5</v>
      </c>
      <c r="Y8" s="73">
        <v>10105</v>
      </c>
      <c r="Z8" s="74">
        <v>43590</v>
      </c>
      <c r="AA8" s="94">
        <v>45780000</v>
      </c>
      <c r="AB8" s="75" t="s">
        <v>137</v>
      </c>
      <c r="AC8" s="11" t="s">
        <v>135</v>
      </c>
      <c r="AE8" s="1" t="s">
        <v>147</v>
      </c>
    </row>
    <row r="9" spans="2:32" x14ac:dyDescent="0.25">
      <c r="E9" s="79">
        <f t="shared" si="0"/>
        <v>5</v>
      </c>
      <c r="G9" s="67">
        <f t="shared" si="1"/>
        <v>5</v>
      </c>
      <c r="I9" s="67">
        <f t="shared" si="2"/>
        <v>5</v>
      </c>
      <c r="M9" s="72">
        <v>6</v>
      </c>
      <c r="N9" s="73">
        <v>10106</v>
      </c>
      <c r="O9" s="74">
        <v>43590</v>
      </c>
      <c r="P9" s="94">
        <v>22450000</v>
      </c>
      <c r="Q9" s="75" t="s">
        <v>110</v>
      </c>
      <c r="R9" s="11" t="s">
        <v>106</v>
      </c>
      <c r="T9" s="1" t="s">
        <v>111</v>
      </c>
      <c r="X9" s="72">
        <v>6</v>
      </c>
      <c r="Y9" s="73">
        <v>10106</v>
      </c>
      <c r="Z9" s="74">
        <v>43590</v>
      </c>
      <c r="AA9" s="94">
        <v>22450000</v>
      </c>
      <c r="AB9" s="75" t="s">
        <v>110</v>
      </c>
      <c r="AC9" s="11" t="s">
        <v>106</v>
      </c>
      <c r="AE9" s="1" t="s">
        <v>111</v>
      </c>
    </row>
    <row r="10" spans="2:32" x14ac:dyDescent="0.25">
      <c r="E10" s="79">
        <f t="shared" si="0"/>
        <v>6</v>
      </c>
      <c r="G10" s="67">
        <f t="shared" si="1"/>
        <v>6</v>
      </c>
      <c r="I10" s="67">
        <f t="shared" si="2"/>
        <v>6</v>
      </c>
      <c r="M10" s="72">
        <v>7</v>
      </c>
      <c r="N10" s="73">
        <v>10107</v>
      </c>
      <c r="O10" s="74">
        <v>43591</v>
      </c>
      <c r="P10" s="94">
        <v>17500000</v>
      </c>
      <c r="Q10" s="75" t="s">
        <v>112</v>
      </c>
      <c r="R10" s="11" t="s">
        <v>108</v>
      </c>
      <c r="X10" s="72">
        <v>7</v>
      </c>
      <c r="Y10" s="73">
        <v>10107</v>
      </c>
      <c r="Z10" s="74">
        <v>43591</v>
      </c>
      <c r="AA10" s="94">
        <v>17500000</v>
      </c>
      <c r="AB10" s="75" t="s">
        <v>112</v>
      </c>
      <c r="AC10" s="11" t="s">
        <v>108</v>
      </c>
    </row>
    <row r="11" spans="2:32" x14ac:dyDescent="0.25">
      <c r="E11" s="79">
        <f t="shared" si="0"/>
        <v>7</v>
      </c>
      <c r="G11" s="67">
        <f t="shared" si="1"/>
        <v>7</v>
      </c>
      <c r="I11" s="67">
        <f t="shared" si="2"/>
        <v>7</v>
      </c>
      <c r="M11" s="72">
        <v>8</v>
      </c>
      <c r="N11" s="73">
        <v>10108</v>
      </c>
      <c r="O11" s="74">
        <v>43592</v>
      </c>
      <c r="P11" s="94">
        <v>12457000</v>
      </c>
      <c r="Q11" s="75" t="s">
        <v>138</v>
      </c>
      <c r="R11" s="11" t="s">
        <v>93</v>
      </c>
      <c r="X11" s="72">
        <v>8</v>
      </c>
      <c r="Y11" s="73">
        <v>10108</v>
      </c>
      <c r="Z11" s="74">
        <v>43592</v>
      </c>
      <c r="AA11" s="94">
        <v>12457000</v>
      </c>
      <c r="AB11" s="75" t="s">
        <v>138</v>
      </c>
      <c r="AC11" s="11" t="s">
        <v>93</v>
      </c>
    </row>
    <row r="12" spans="2:32" x14ac:dyDescent="0.25">
      <c r="E12" s="79">
        <f t="shared" si="0"/>
        <v>8</v>
      </c>
      <c r="G12" s="67">
        <f t="shared" si="1"/>
        <v>8</v>
      </c>
      <c r="I12" s="67">
        <f t="shared" si="2"/>
        <v>8</v>
      </c>
      <c r="M12" s="72">
        <v>9</v>
      </c>
      <c r="N12" s="73">
        <v>10109</v>
      </c>
      <c r="O12" s="74">
        <v>43594</v>
      </c>
      <c r="P12" s="94">
        <v>36525000</v>
      </c>
      <c r="Q12" s="75" t="s">
        <v>113</v>
      </c>
      <c r="R12" s="11" t="s">
        <v>108</v>
      </c>
      <c r="X12" s="72">
        <v>9</v>
      </c>
      <c r="Y12" s="73">
        <v>10109</v>
      </c>
      <c r="Z12" s="74">
        <v>43594</v>
      </c>
      <c r="AA12" s="94">
        <v>36525000</v>
      </c>
      <c r="AB12" s="75" t="s">
        <v>113</v>
      </c>
      <c r="AC12" s="11" t="s">
        <v>108</v>
      </c>
    </row>
    <row r="13" spans="2:32" x14ac:dyDescent="0.25">
      <c r="E13" s="79">
        <f t="shared" si="0"/>
        <v>9</v>
      </c>
      <c r="G13" s="67">
        <f t="shared" si="1"/>
        <v>9</v>
      </c>
      <c r="I13" s="67">
        <f t="shared" si="2"/>
        <v>9</v>
      </c>
      <c r="M13" s="72">
        <v>10</v>
      </c>
      <c r="N13" s="73">
        <v>10110</v>
      </c>
      <c r="O13" s="74">
        <v>43595</v>
      </c>
      <c r="P13" s="94">
        <v>2457850</v>
      </c>
      <c r="Q13" s="75" t="s">
        <v>139</v>
      </c>
      <c r="R13" s="11" t="s">
        <v>135</v>
      </c>
      <c r="X13" s="72">
        <v>10</v>
      </c>
      <c r="Y13" s="73">
        <v>10110</v>
      </c>
      <c r="Z13" s="74">
        <v>43595</v>
      </c>
      <c r="AA13" s="94">
        <v>2457850</v>
      </c>
      <c r="AB13" s="75" t="s">
        <v>139</v>
      </c>
      <c r="AC13" s="11" t="s">
        <v>135</v>
      </c>
    </row>
    <row r="14" spans="2:32" x14ac:dyDescent="0.25">
      <c r="E14" s="79">
        <f t="shared" si="0"/>
        <v>10</v>
      </c>
      <c r="G14" s="67">
        <f t="shared" si="1"/>
        <v>10</v>
      </c>
      <c r="I14" s="67">
        <f t="shared" si="2"/>
        <v>10</v>
      </c>
      <c r="M14" s="72">
        <v>11</v>
      </c>
      <c r="N14" s="73">
        <v>10111</v>
      </c>
      <c r="O14" s="74">
        <v>43596</v>
      </c>
      <c r="P14" s="94">
        <v>24785000</v>
      </c>
      <c r="Q14" s="75" t="s">
        <v>140</v>
      </c>
      <c r="R14" s="11" t="s">
        <v>106</v>
      </c>
      <c r="X14" s="72">
        <v>11</v>
      </c>
      <c r="Y14" s="73">
        <v>10111</v>
      </c>
      <c r="Z14" s="74">
        <v>43596</v>
      </c>
      <c r="AA14" s="94">
        <v>24785000</v>
      </c>
      <c r="AB14" s="75" t="s">
        <v>140</v>
      </c>
      <c r="AC14" s="11" t="s">
        <v>106</v>
      </c>
    </row>
    <row r="15" spans="2:32" x14ac:dyDescent="0.25">
      <c r="E15" s="79">
        <f t="shared" si="0"/>
        <v>11</v>
      </c>
      <c r="G15" s="67">
        <f t="shared" si="1"/>
        <v>11</v>
      </c>
      <c r="I15" s="67">
        <f t="shared" si="2"/>
        <v>11</v>
      </c>
      <c r="M15" s="72">
        <v>12</v>
      </c>
      <c r="N15" s="73">
        <v>10112</v>
      </c>
      <c r="O15" s="74">
        <v>43596</v>
      </c>
      <c r="P15" s="94">
        <v>21450000</v>
      </c>
      <c r="Q15" s="75" t="s">
        <v>114</v>
      </c>
      <c r="R15" s="11" t="s">
        <v>108</v>
      </c>
      <c r="X15" s="72">
        <v>12</v>
      </c>
      <c r="Y15" s="73">
        <v>10112</v>
      </c>
      <c r="Z15" s="74">
        <v>43596</v>
      </c>
      <c r="AA15" s="94">
        <v>21450000</v>
      </c>
      <c r="AB15" s="75" t="s">
        <v>114</v>
      </c>
      <c r="AC15" s="11" t="s">
        <v>108</v>
      </c>
    </row>
    <row r="16" spans="2:32" x14ac:dyDescent="0.25">
      <c r="E16" s="79">
        <f t="shared" si="0"/>
        <v>12</v>
      </c>
      <c r="G16" s="67">
        <f t="shared" si="1"/>
        <v>12</v>
      </c>
      <c r="I16" s="67">
        <f t="shared" si="2"/>
        <v>12</v>
      </c>
      <c r="M16" s="72">
        <v>13</v>
      </c>
      <c r="N16" s="73">
        <v>10113</v>
      </c>
      <c r="O16" s="74">
        <v>43597</v>
      </c>
      <c r="P16" s="94">
        <v>23458000</v>
      </c>
      <c r="Q16" s="75" t="s">
        <v>141</v>
      </c>
      <c r="R16" s="11" t="s">
        <v>93</v>
      </c>
      <c r="X16" s="72">
        <v>13</v>
      </c>
      <c r="Y16" s="73">
        <v>10113</v>
      </c>
      <c r="Z16" s="74">
        <v>43597</v>
      </c>
      <c r="AA16" s="94">
        <v>23458000</v>
      </c>
      <c r="AB16" s="75" t="s">
        <v>141</v>
      </c>
      <c r="AC16" s="11" t="s">
        <v>93</v>
      </c>
    </row>
    <row r="17" spans="5:29" x14ac:dyDescent="0.25">
      <c r="E17" s="79">
        <f t="shared" si="0"/>
        <v>13</v>
      </c>
      <c r="G17" s="67">
        <f t="shared" si="1"/>
        <v>13</v>
      </c>
      <c r="I17" s="67">
        <f t="shared" si="2"/>
        <v>13</v>
      </c>
      <c r="M17" s="72">
        <v>14</v>
      </c>
      <c r="N17" s="73">
        <v>10114</v>
      </c>
      <c r="O17" s="74">
        <v>43597</v>
      </c>
      <c r="P17" s="94">
        <v>21570000</v>
      </c>
      <c r="Q17" s="75" t="s">
        <v>142</v>
      </c>
      <c r="R17" s="11" t="s">
        <v>106</v>
      </c>
      <c r="X17" s="72">
        <v>14</v>
      </c>
      <c r="Y17" s="73">
        <v>10114</v>
      </c>
      <c r="Z17" s="74">
        <v>43597</v>
      </c>
      <c r="AA17" s="94">
        <v>21570000</v>
      </c>
      <c r="AB17" s="75" t="s">
        <v>142</v>
      </c>
      <c r="AC17" s="11" t="s">
        <v>106</v>
      </c>
    </row>
    <row r="18" spans="5:29" x14ac:dyDescent="0.25">
      <c r="E18" s="79">
        <f t="shared" si="0"/>
        <v>14</v>
      </c>
      <c r="G18" s="67">
        <f t="shared" si="1"/>
        <v>14</v>
      </c>
      <c r="I18" s="67">
        <f t="shared" si="2"/>
        <v>14</v>
      </c>
      <c r="M18" s="72">
        <v>15</v>
      </c>
      <c r="N18" s="73">
        <v>10115</v>
      </c>
      <c r="O18" s="74">
        <v>43597</v>
      </c>
      <c r="P18" s="94">
        <v>15000000</v>
      </c>
      <c r="Q18" s="75" t="s">
        <v>143</v>
      </c>
      <c r="R18" s="11" t="s">
        <v>93</v>
      </c>
      <c r="X18" s="72">
        <v>15</v>
      </c>
      <c r="Y18" s="73">
        <v>10115</v>
      </c>
      <c r="Z18" s="74">
        <v>43597</v>
      </c>
      <c r="AA18" s="94">
        <v>15000000</v>
      </c>
      <c r="AB18" s="75" t="s">
        <v>143</v>
      </c>
      <c r="AC18" s="11" t="s">
        <v>93</v>
      </c>
    </row>
    <row r="19" spans="5:29" x14ac:dyDescent="0.25">
      <c r="E19" s="79">
        <f t="shared" si="0"/>
        <v>15</v>
      </c>
      <c r="G19" s="67">
        <f t="shared" si="1"/>
        <v>15</v>
      </c>
      <c r="I19" s="67">
        <f t="shared" si="2"/>
        <v>15</v>
      </c>
    </row>
    <row r="20" spans="5:29" x14ac:dyDescent="0.25">
      <c r="E20" s="79">
        <f t="shared" si="0"/>
        <v>16</v>
      </c>
      <c r="G20" s="67">
        <f t="shared" si="1"/>
        <v>16</v>
      </c>
      <c r="I20" s="67">
        <f t="shared" si="2"/>
        <v>16</v>
      </c>
      <c r="R20" s="77" t="s">
        <v>104</v>
      </c>
      <c r="AC20" s="63"/>
    </row>
    <row r="21" spans="5:29" x14ac:dyDescent="0.25">
      <c r="E21" s="79">
        <f t="shared" si="0"/>
        <v>17</v>
      </c>
      <c r="G21" s="67">
        <f t="shared" si="1"/>
        <v>17</v>
      </c>
      <c r="I21" s="67">
        <f t="shared" si="2"/>
        <v>17</v>
      </c>
      <c r="R21" s="8" t="s">
        <v>106</v>
      </c>
      <c r="AC21" s="95"/>
    </row>
    <row r="22" spans="5:29" x14ac:dyDescent="0.25">
      <c r="E22" s="79">
        <f t="shared" si="0"/>
        <v>18</v>
      </c>
      <c r="G22" s="67">
        <f>IF(G21&lt;C$3,G21+1,"")</f>
        <v>18</v>
      </c>
      <c r="I22" s="67">
        <f t="shared" si="2"/>
        <v>18</v>
      </c>
      <c r="R22" s="8" t="s">
        <v>135</v>
      </c>
      <c r="AC22" s="95"/>
    </row>
    <row r="23" spans="5:29" x14ac:dyDescent="0.25">
      <c r="E23" s="79">
        <f t="shared" si="0"/>
        <v>19</v>
      </c>
      <c r="G23" s="67">
        <f t="shared" si="1"/>
        <v>19</v>
      </c>
      <c r="I23" s="67">
        <f t="shared" si="2"/>
        <v>19</v>
      </c>
      <c r="R23" s="8" t="s">
        <v>108</v>
      </c>
      <c r="AC23" s="95"/>
    </row>
    <row r="24" spans="5:29" x14ac:dyDescent="0.25">
      <c r="E24" s="79">
        <f t="shared" si="0"/>
        <v>20</v>
      </c>
      <c r="G24" s="67">
        <f t="shared" si="1"/>
        <v>20</v>
      </c>
      <c r="I24" s="67">
        <f t="shared" si="2"/>
        <v>20</v>
      </c>
      <c r="R24" s="8" t="s">
        <v>93</v>
      </c>
      <c r="AC24" s="95"/>
    </row>
    <row r="25" spans="5:29" ht="19.5" customHeight="1" x14ac:dyDescent="0.25"/>
  </sheetData>
  <mergeCells count="3">
    <mergeCell ref="E3:E4"/>
    <mergeCell ref="G3:G4"/>
    <mergeCell ref="I3:I4"/>
  </mergeCells>
  <conditionalFormatting sqref="I5:I24">
    <cfRule type="notContainsBlanks" dxfId="2" priority="6">
      <formula>LEN(TRIM(I5))&gt;0</formula>
    </cfRule>
  </conditionalFormatting>
  <conditionalFormatting sqref="M4:R18">
    <cfRule type="expression" dxfId="1" priority="5">
      <formula>$R4=$U$3</formula>
    </cfRule>
  </conditionalFormatting>
  <conditionalFormatting sqref="X4:AC18">
    <cfRule type="expression" dxfId="0" priority="1">
      <formula>$AB4=$AF$3</formula>
    </cfRule>
  </conditionalFormatting>
  <dataValidations count="2">
    <dataValidation type="list" allowBlank="1" showInputMessage="1" showErrorMessage="1" sqref="R4:R18 U3 AC4:AC18">
      <formula1>$R$21:$R$24</formula1>
    </dataValidation>
    <dataValidation type="list" allowBlank="1" showInputMessage="1" showErrorMessage="1" sqref="AF3">
      <formula1>$AB$4:$AB$18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41" r:id="rId3" name="Scroll Bar 1">
              <controlPr defaultSize="0" autoPict="0">
                <anchor moveWithCells="1">
                  <from>
                    <xdr:col>1</xdr:col>
                    <xdr:colOff>561975</xdr:colOff>
                    <xdr:row>2</xdr:row>
                    <xdr:rowOff>28575</xdr:rowOff>
                  </from>
                  <to>
                    <xdr:col>1</xdr:col>
                    <xdr:colOff>1047750</xdr:colOff>
                    <xdr:row>2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DATA VALIDATION</vt:lpstr>
      <vt:lpstr>OPTION BUTTON</vt:lpstr>
      <vt:lpstr>SCROLL BAR</vt:lpstr>
      <vt:lpstr>CHECK BOX</vt:lpstr>
      <vt:lpstr>CONDITIONAL FORMATTING</vt:lpstr>
      <vt:lpstr>BULAN</vt:lpstr>
      <vt:lpstr>KOTA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2014-10-18T20:27:48Z</dcterms:created>
  <dcterms:modified xsi:type="dcterms:W3CDTF">2019-05-29T07:22:47Z</dcterms:modified>
</cp:coreProperties>
</file>